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odertalje-my.sharepoint.com/personal/cecilia_ogenmark_skolasodertalje_se/Documents/Fackligt vt 25/Verktyg Excell för arbetstidsberäkning/"/>
    </mc:Choice>
  </mc:AlternateContent>
  <xr:revisionPtr revIDLastSave="25" documentId="8_{9790E2CF-06AE-48AD-B86C-52B2E5D5FD05}" xr6:coauthVersionLast="47" xr6:coauthVersionMax="47" xr10:uidLastSave="{981504EE-B96F-4279-8934-0D2F8EDBF2A4}"/>
  <bookViews>
    <workbookView xWindow="-120" yWindow="-120" windowWidth="38640" windowHeight="21120" xr2:uid="{00000000-000D-0000-FFFF-FFFF00000000}"/>
  </bookViews>
  <sheets>
    <sheet name="Information om verktyget" sheetId="7" r:id="rId1"/>
    <sheet name="Reglerad arbetstid" sheetId="5" r:id="rId2"/>
    <sheet name="Förtroendetid" sheetId="6" r:id="rId3"/>
    <sheet name="Kolla ramtiden"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IYMUOL4F2Sv7najd7GlSuYmDyjA=="/>
    </ext>
  </extLst>
</workbook>
</file>

<file path=xl/calcChain.xml><?xml version="1.0" encoding="utf-8"?>
<calcChain xmlns="http://schemas.openxmlformats.org/spreadsheetml/2006/main">
  <c r="H7" i="8" l="1"/>
  <c r="G7" i="8"/>
  <c r="F7" i="8"/>
  <c r="E7" i="8"/>
  <c r="D7" i="8"/>
  <c r="I7" i="8" l="1"/>
  <c r="H52" i="5" l="1"/>
  <c r="F12" i="5"/>
  <c r="F25" i="5" s="1"/>
  <c r="I55" i="6"/>
  <c r="I54" i="6"/>
  <c r="I53" i="6"/>
  <c r="I52" i="6"/>
  <c r="I51" i="6"/>
  <c r="I50" i="6"/>
  <c r="I49" i="6"/>
  <c r="I48" i="6"/>
  <c r="I47" i="6"/>
  <c r="I46" i="6"/>
  <c r="I45" i="6"/>
  <c r="I44" i="6"/>
  <c r="I43" i="6"/>
  <c r="I42" i="6"/>
  <c r="I41" i="6"/>
  <c r="I40" i="6"/>
  <c r="I39" i="6"/>
  <c r="I38" i="6"/>
  <c r="I37" i="6"/>
  <c r="I36" i="6"/>
  <c r="I35" i="6"/>
  <c r="I34" i="6"/>
  <c r="I33" i="6"/>
  <c r="I32" i="6"/>
  <c r="I29" i="6"/>
  <c r="I28" i="6"/>
  <c r="I27" i="6"/>
  <c r="I26" i="6"/>
  <c r="I25" i="6"/>
  <c r="I24" i="6"/>
  <c r="I23" i="6"/>
  <c r="I22" i="6"/>
  <c r="I21" i="6"/>
  <c r="I20" i="6"/>
  <c r="I19" i="6"/>
  <c r="I18" i="6"/>
  <c r="I17" i="6"/>
  <c r="I16" i="6"/>
  <c r="I15" i="6"/>
  <c r="I14" i="6"/>
  <c r="I13" i="6"/>
  <c r="I12" i="6"/>
  <c r="I11" i="6"/>
  <c r="I10" i="6"/>
  <c r="E52" i="5" l="1"/>
  <c r="F52" i="5"/>
  <c r="G52" i="5"/>
  <c r="E53" i="5"/>
  <c r="I52" i="5"/>
  <c r="I30" i="6"/>
  <c r="J30" i="6" s="1"/>
  <c r="I56" i="6" l="1"/>
  <c r="J56" i="6" s="1"/>
  <c r="A39" i="5" l="1"/>
  <c r="A40" i="5" s="1"/>
  <c r="A41" i="5" s="1"/>
  <c r="A42" i="5" s="1"/>
  <c r="A43" i="5" s="1"/>
  <c r="A44" i="5" s="1"/>
  <c r="A45" i="5" s="1"/>
  <c r="A47" i="5" s="1"/>
  <c r="A48" i="5" s="1"/>
  <c r="A49" i="5" s="1"/>
  <c r="A50" i="5" s="1"/>
  <c r="A51" i="5" s="1"/>
  <c r="A52" i="5" s="1"/>
  <c r="A53" i="5" s="1"/>
  <c r="A54" i="5" s="1"/>
  <c r="A55" i="5" s="1"/>
  <c r="A56" i="5" s="1"/>
  <c r="A57" i="5" s="1"/>
  <c r="A58" i="5" s="1"/>
  <c r="A59" i="5" s="1"/>
  <c r="A60" i="5" s="1"/>
  <c r="A61" i="5" s="1"/>
  <c r="C40" i="5"/>
  <c r="C41" i="5" s="1"/>
  <c r="C42" i="5" s="1"/>
  <c r="C43" i="5" s="1"/>
  <c r="C44" i="5" s="1"/>
  <c r="C45" i="5" s="1"/>
  <c r="C47" i="5" s="1"/>
  <c r="C48" i="5" s="1"/>
  <c r="C49" i="5" s="1"/>
  <c r="C50" i="5" s="1"/>
  <c r="C51" i="5" s="1"/>
  <c r="C52" i="5" s="1"/>
  <c r="C53" i="5" s="1"/>
  <c r="C54" i="5" s="1"/>
  <c r="C55" i="5" s="1"/>
  <c r="C56" i="5" s="1"/>
  <c r="C57" i="5" s="1"/>
  <c r="C58" i="5" s="1"/>
  <c r="C59" i="5" s="1"/>
  <c r="C60" i="5" s="1"/>
  <c r="C61" i="5" s="1"/>
  <c r="A16" i="5"/>
  <c r="A17" i="5" s="1"/>
  <c r="A18" i="5" s="1"/>
  <c r="A19" i="5" s="1"/>
  <c r="A20" i="5" s="1"/>
  <c r="A21" i="5" s="1"/>
  <c r="A22" i="5" s="1"/>
  <c r="A23" i="5" s="1"/>
  <c r="A24" i="5" s="1"/>
  <c r="A25" i="5" s="1"/>
  <c r="A26" i="5" s="1"/>
  <c r="A27" i="5" s="1"/>
  <c r="A28" i="5" s="1"/>
  <c r="A29" i="5" s="1"/>
  <c r="A30" i="5" s="1"/>
  <c r="A31" i="5" s="1"/>
  <c r="A32" i="5" s="1"/>
  <c r="A33" i="5" s="1"/>
  <c r="A34" i="5" s="1"/>
  <c r="A35" i="5" s="1"/>
  <c r="C15" i="5"/>
  <c r="C16" i="5" s="1"/>
  <c r="C17" i="5" s="1"/>
  <c r="C18" i="5" s="1"/>
  <c r="C19" i="5" s="1"/>
  <c r="C20" i="5" s="1"/>
  <c r="C21" i="5" s="1"/>
  <c r="C22" i="5" s="1"/>
  <c r="C23" i="5" s="1"/>
  <c r="C24" i="5" s="1"/>
  <c r="C25" i="5" s="1"/>
  <c r="C26" i="5" s="1"/>
  <c r="C27" i="5" s="1"/>
  <c r="C28" i="5" s="1"/>
  <c r="C29" i="5" s="1"/>
  <c r="C30" i="5" s="1"/>
  <c r="C31" i="5" s="1"/>
  <c r="C32" i="5" s="1"/>
  <c r="C33" i="5" s="1"/>
  <c r="C34" i="5" s="1"/>
  <c r="C35" i="5" s="1"/>
  <c r="I12" i="5"/>
  <c r="H12" i="5"/>
  <c r="H57" i="5" s="1"/>
  <c r="G12" i="5"/>
  <c r="H22" i="5" s="1"/>
  <c r="F17" i="5"/>
  <c r="E12" i="5"/>
  <c r="I34" i="5" l="1"/>
  <c r="I58" i="5"/>
  <c r="E50" i="5"/>
  <c r="E17" i="5"/>
  <c r="F60" i="5"/>
  <c r="F28" i="5"/>
  <c r="F29" i="5"/>
  <c r="F26" i="5"/>
  <c r="G26" i="5"/>
  <c r="G28" i="5"/>
  <c r="G60" i="5"/>
  <c r="I57" i="5"/>
  <c r="I49" i="5"/>
  <c r="H58" i="5"/>
  <c r="H60" i="5"/>
  <c r="I53" i="5"/>
  <c r="H53" i="5"/>
  <c r="H48" i="5"/>
  <c r="H38" i="5"/>
  <c r="H26" i="5"/>
  <c r="H28" i="5"/>
  <c r="H59" i="5"/>
  <c r="H29" i="5"/>
  <c r="E40" i="5"/>
  <c r="E39" i="5"/>
  <c r="I38" i="5"/>
  <c r="I26" i="5"/>
  <c r="G49" i="5"/>
  <c r="G39" i="5"/>
  <c r="F43" i="5"/>
  <c r="I47" i="5"/>
  <c r="I46" i="5"/>
  <c r="I28" i="5"/>
  <c r="E28" i="5"/>
  <c r="E46" i="5"/>
  <c r="E60" i="5"/>
  <c r="F46" i="5"/>
  <c r="G46" i="5"/>
  <c r="H55" i="5"/>
  <c r="H46" i="5"/>
  <c r="H41" i="5"/>
  <c r="I23" i="5"/>
  <c r="I41" i="5"/>
  <c r="I42" i="5"/>
  <c r="I29" i="5"/>
  <c r="I17" i="5"/>
  <c r="I55" i="5"/>
  <c r="I21" i="5"/>
  <c r="H42" i="5"/>
  <c r="H49" i="5"/>
  <c r="H30" i="5"/>
  <c r="H18" i="5"/>
  <c r="H24" i="5"/>
  <c r="I30" i="5"/>
  <c r="I39" i="5"/>
  <c r="H43" i="5"/>
  <c r="H50" i="5"/>
  <c r="H17" i="5"/>
  <c r="H23" i="5"/>
  <c r="H19" i="5"/>
  <c r="G25" i="5"/>
  <c r="H31" i="5"/>
  <c r="H44" i="5"/>
  <c r="I20" i="5"/>
  <c r="H25" i="5"/>
  <c r="H32" i="5"/>
  <c r="H40" i="5"/>
  <c r="H47" i="5"/>
  <c r="H33" i="5"/>
  <c r="G41" i="5"/>
  <c r="E59" i="5"/>
  <c r="E21" i="5"/>
  <c r="E32" i="5"/>
  <c r="E43" i="5"/>
  <c r="E57" i="5"/>
  <c r="E18" i="5"/>
  <c r="E44" i="5"/>
  <c r="E49" i="5"/>
  <c r="E26" i="5"/>
  <c r="E25" i="5"/>
  <c r="E54" i="5"/>
  <c r="F20" i="5"/>
  <c r="F33" i="5"/>
  <c r="F55" i="5"/>
  <c r="F18" i="5"/>
  <c r="G24" i="5"/>
  <c r="F32" i="5"/>
  <c r="G33" i="5"/>
  <c r="G48" i="5"/>
  <c r="F53" i="5"/>
  <c r="G54" i="5"/>
  <c r="G17" i="5"/>
  <c r="G23" i="5"/>
  <c r="F31" i="5"/>
  <c r="G32" i="5"/>
  <c r="F44" i="5"/>
  <c r="G47" i="5"/>
  <c r="I44" i="5"/>
  <c r="I33" i="5"/>
  <c r="I25" i="5"/>
  <c r="I19" i="5"/>
  <c r="I48" i="5"/>
  <c r="I43" i="5"/>
  <c r="I32" i="5"/>
  <c r="I24" i="5"/>
  <c r="I18" i="5"/>
  <c r="G22" i="5"/>
  <c r="G31" i="5"/>
  <c r="F39" i="5"/>
  <c r="I40" i="5"/>
  <c r="G44" i="5"/>
  <c r="G57" i="5"/>
  <c r="F57" i="5"/>
  <c r="F41" i="5"/>
  <c r="F22" i="5"/>
  <c r="F59" i="5"/>
  <c r="F58" i="5"/>
  <c r="F56" i="5"/>
  <c r="F50" i="5"/>
  <c r="F40" i="5"/>
  <c r="F21" i="5"/>
  <c r="F19" i="5"/>
  <c r="F24" i="5"/>
  <c r="F34" i="5"/>
  <c r="F48" i="5"/>
  <c r="F54" i="5"/>
  <c r="G59" i="5"/>
  <c r="G58" i="5"/>
  <c r="G56" i="5"/>
  <c r="G50" i="5"/>
  <c r="G40" i="5"/>
  <c r="G29" i="5"/>
  <c r="G21" i="5"/>
  <c r="G55" i="5"/>
  <c r="G34" i="5"/>
  <c r="G20" i="5"/>
  <c r="G19" i="5"/>
  <c r="F23" i="5"/>
  <c r="F47" i="5"/>
  <c r="G18" i="5"/>
  <c r="G30" i="5"/>
  <c r="F42" i="5"/>
  <c r="E47" i="5"/>
  <c r="E42" i="5"/>
  <c r="E31" i="5"/>
  <c r="E23" i="5"/>
  <c r="E58" i="5"/>
  <c r="E41" i="5"/>
  <c r="E30" i="5"/>
  <c r="E22" i="5"/>
  <c r="E19" i="5"/>
  <c r="E20" i="5"/>
  <c r="I22" i="5"/>
  <c r="E24" i="5"/>
  <c r="E29" i="5"/>
  <c r="I31" i="5"/>
  <c r="E33" i="5"/>
  <c r="E34" i="5"/>
  <c r="G42" i="5"/>
  <c r="E48" i="5"/>
  <c r="F49" i="5"/>
  <c r="E55" i="5"/>
  <c r="E56" i="5"/>
  <c r="H20" i="5"/>
  <c r="H34" i="5"/>
  <c r="H39" i="5"/>
  <c r="N7" i="5" l="1"/>
  <c r="N10" i="5"/>
  <c r="N9" i="5"/>
  <c r="N8" i="5"/>
  <c r="N11" i="5" l="1"/>
  <c r="N13" i="5" s="1"/>
</calcChain>
</file>

<file path=xl/sharedStrings.xml><?xml version="1.0" encoding="utf-8"?>
<sst xmlns="http://schemas.openxmlformats.org/spreadsheetml/2006/main" count="352" uniqueCount="163">
  <si>
    <t xml:space="preserve">Handledning för arbetstidsverktyg: för reglerad arbetstid och total årsarbetstid </t>
  </si>
  <si>
    <t>Vad avtalet säger, Bilaga M och lokalt avtal i Södertälje, och vad som gäller för rast:</t>
  </si>
  <si>
    <t>Arbetstid för reglerad arbetstid över ett år, 100% tjänst= 1325 timmar</t>
  </si>
  <si>
    <t>Antal dagar att fördela den reglerad arbetstiden på=194 dagar</t>
  </si>
  <si>
    <t>Minst 0,5 tim rast måste läggas in efter 5 timmars arbete. Rast är obetald.</t>
  </si>
  <si>
    <t>Till reglerad arbetstid hör beordrade uppgifter.</t>
  </si>
  <si>
    <t>Det är chef som ska ha beordrat förändringar i veckoschema. Aktiviteter som man själv tar initiativ till att genomföra och som ska ligga inom reglerad arbetstid behöver överenskommas med chef.</t>
  </si>
  <si>
    <t>Arbetsåret delas in i 4 avstämningsperioder med så jämn utläggning av arbetstiden som verksamheten medger. Periodernas början och slut samt antal inplanerade timmar och arbetsdagar ska finnas angivna. Detta samverkas. I slutet på varje period ska man stämma av att det blir rätt. Reglerad arbetstid som överskrider det antal timmar som hör till perioden och som man inte lyckats kvitta (efter att själv försökt och efter att i god tid bett chef om hjälp) ska betalas som övertid.</t>
  </si>
  <si>
    <t>Förtroendearbetstid=400 timmar. Alltså är årsarbetstiden 1725 timmar i Södertälje enligt lokalt avtal.</t>
  </si>
  <si>
    <r>
      <t>1.</t>
    </r>
    <r>
      <rPr>
        <sz val="14"/>
        <color theme="1"/>
        <rFont val="Times New Roman"/>
        <family val="1"/>
      </rPr>
      <t xml:space="preserve">     </t>
    </r>
    <r>
      <rPr>
        <sz val="14"/>
        <color theme="1"/>
        <rFont val="Calibri"/>
        <family val="2"/>
      </rPr>
      <t>Veckoschema för normalvecka.</t>
    </r>
  </si>
  <si>
    <r>
      <t>2.</t>
    </r>
    <r>
      <rPr>
        <sz val="14"/>
        <color theme="1"/>
        <rFont val="Times New Roman"/>
        <family val="1"/>
      </rPr>
      <t xml:space="preserve">     </t>
    </r>
    <r>
      <rPr>
        <sz val="14"/>
        <color theme="1"/>
        <rFont val="Calibri"/>
        <family val="2"/>
      </rPr>
      <t>Kalendarium för läsåret som hänger ihop med veckoschemat. Kalendariet visar också avräkningsperioderna.</t>
    </r>
  </si>
  <si>
    <r>
      <t>3.</t>
    </r>
    <r>
      <rPr>
        <sz val="14"/>
        <color theme="1"/>
        <rFont val="Times New Roman"/>
        <family val="1"/>
      </rPr>
      <t xml:space="preserve">     </t>
    </r>
    <r>
      <rPr>
        <sz val="14"/>
        <color theme="1"/>
        <rFont val="Calibri"/>
        <family val="2"/>
      </rPr>
      <t>Summering av årets totala arbetstid för den reglerade arbetstiden, på totalen och per avräkningsperiod samt differensen mellan tiden enligt avtal och den utlagda tiden i veckoschema och kalendarium.</t>
    </r>
  </si>
  <si>
    <t>Verktyget ska användas dels vid läsårets start utifrån schema och kända kalendarieuppgifter för att se att arbetstiden räcker till eller om chef behöver kontaktas. Det ska givetvis också användas under läsåret fortlöpande vartefter beordrade uppgifter ev. tillkommer t.ex: öppna hus, föräldramöten, långa KU-dagar, IUP-samtal som schemalagts av chef utanför veckoschema, tid för rättning av nationella prov som tillkommer enligt överenskommelse med chef, skolutflykter m.m…</t>
  </si>
  <si>
    <t>Steg för steg instruktion för heltid:</t>
  </si>
  <si>
    <r>
      <rPr>
        <b/>
        <sz val="14"/>
        <color rgb="FF000000"/>
        <rFont val="Aptos"/>
      </rPr>
      <t xml:space="preserve">Ladda ner filen och spara en egen omdöpt fil </t>
    </r>
    <r>
      <rPr>
        <sz val="14"/>
        <color theme="1"/>
        <rFont val="Times New Roman"/>
        <family val="1"/>
      </rPr>
      <t>(</t>
    </r>
    <r>
      <rPr>
        <b/>
        <sz val="14"/>
        <color rgb="FF000000"/>
        <rFont val="Aptos"/>
      </rPr>
      <t>Arkiv-Spara som</t>
    </r>
    <r>
      <rPr>
        <sz val="14"/>
        <color theme="1"/>
        <rFont val="Times New Roman"/>
        <family val="1"/>
      </rPr>
      <t>)</t>
    </r>
    <r>
      <rPr>
        <b/>
        <sz val="14"/>
        <color rgb="FF000000"/>
        <rFont val="Aptos"/>
      </rPr>
      <t>. Skriver du direkt i filen som skickats från avdelningen bifogat i mejl påverkas den bifogade filen för alla.</t>
    </r>
  </si>
  <si>
    <r>
      <t>-</t>
    </r>
    <r>
      <rPr>
        <sz val="14"/>
        <color theme="1"/>
        <rFont val="Times New Roman"/>
        <family val="1"/>
      </rPr>
      <t xml:space="preserve">        </t>
    </r>
    <r>
      <rPr>
        <sz val="14"/>
        <color theme="1"/>
        <rFont val="Calibri"/>
        <family val="2"/>
      </rPr>
      <t>Skriv in namn och tjänstgöringsgrad.</t>
    </r>
  </si>
  <si>
    <r>
      <rPr>
        <sz val="14"/>
        <color theme="1"/>
        <rFont val="Times New Roman"/>
        <family val="1"/>
      </rPr>
      <t xml:space="preserve"> </t>
    </r>
    <r>
      <rPr>
        <sz val="14"/>
        <color theme="1"/>
        <rFont val="Calibri"/>
        <family val="2"/>
      </rPr>
      <t xml:space="preserve">Skriv in tiderna för veckoschema. Notera hur summan i rutan till höger för avstämningsperioder förändras utifrån det.  Snittet är 34 tim/v som utgångspunkt vid heltid.                                                                                                          </t>
    </r>
    <r>
      <rPr>
        <b/>
        <sz val="14"/>
        <color theme="1"/>
        <rFont val="Calibri"/>
        <family val="2"/>
      </rPr>
      <t>Viktigt: Skriv antal timmar+kolon+antal minuter!</t>
    </r>
    <r>
      <rPr>
        <sz val="14"/>
        <color theme="1"/>
        <rFont val="Calibri"/>
        <family val="2"/>
      </rPr>
      <t xml:space="preserve"> Skriv starttid och sluttid inklusive rast. Skriv rastens längd. Programmet räknar arbetstiden exklusive rast när det summerar.</t>
    </r>
  </si>
  <si>
    <r>
      <t>-</t>
    </r>
    <r>
      <rPr>
        <sz val="14"/>
        <color theme="1"/>
        <rFont val="Times New Roman"/>
        <family val="1"/>
      </rPr>
      <t xml:space="preserve">        </t>
    </r>
    <r>
      <rPr>
        <sz val="14"/>
        <color theme="1"/>
        <rFont val="Calibri"/>
        <family val="2"/>
      </rPr>
      <t>Korrigera periodiseringen för avräkningsperioden utifrån din enhets periodindelning. Här behöver ni gå in och korrigera en formel.</t>
    </r>
  </si>
  <si>
    <r>
      <t>1.</t>
    </r>
    <r>
      <rPr>
        <sz val="14"/>
        <color theme="1"/>
        <rFont val="Times New Roman"/>
        <family val="1"/>
      </rPr>
      <t xml:space="preserve">     </t>
    </r>
    <r>
      <rPr>
        <sz val="14"/>
        <color theme="1"/>
        <rFont val="Calibri"/>
        <family val="2"/>
      </rPr>
      <t>Klicka på avräkningsperiodens summa i kolumnen längst till höger</t>
    </r>
  </si>
  <si>
    <r>
      <t>2.</t>
    </r>
    <r>
      <rPr>
        <sz val="14"/>
        <color theme="1"/>
        <rFont val="Times New Roman"/>
        <family val="1"/>
      </rPr>
      <t xml:space="preserve">     </t>
    </r>
    <r>
      <rPr>
        <sz val="14"/>
        <color theme="1"/>
        <rFont val="Calibri"/>
        <family val="2"/>
      </rPr>
      <t>Se formel i dialogruta näst överst, under menyraden. För avräkningsperiod 1 står det: =SUMMA(E15:I25)*24. E15 står för det radnummer perioden börjar med i kalendariet under veckoschemat. I25 står för det radnummer perioden slutar med. Skriv in det radnummer som gäller för den vecka perioden slutar med på din enhet.</t>
    </r>
  </si>
  <si>
    <r>
      <t>3.</t>
    </r>
    <r>
      <rPr>
        <sz val="14"/>
        <color theme="1"/>
        <rFont val="Times New Roman"/>
        <family val="1"/>
      </rPr>
      <t xml:space="preserve">     </t>
    </r>
    <r>
      <rPr>
        <sz val="14"/>
        <color theme="1"/>
        <rFont val="Calibri"/>
        <family val="2"/>
      </rPr>
      <t>Korrigera avräkningsperiod 2-4 på motsvarande sätt.</t>
    </r>
  </si>
  <si>
    <r>
      <t>4.</t>
    </r>
    <r>
      <rPr>
        <sz val="14"/>
        <color theme="1"/>
        <rFont val="Times New Roman"/>
        <family val="1"/>
      </rPr>
      <t xml:space="preserve">     </t>
    </r>
    <r>
      <rPr>
        <sz val="14"/>
        <color theme="1"/>
        <rFont val="Calibri"/>
        <family val="2"/>
      </rPr>
      <t>Vill man roa sig med att färglägga perioderna i kalendariet jobbar man med verktyget ”fyllningsfärg” under ”Start” i menyraden överst.</t>
    </r>
  </si>
  <si>
    <r>
      <rPr>
        <sz val="14"/>
        <color theme="1"/>
        <rFont val="Times New Roman"/>
        <family val="1"/>
      </rPr>
      <t xml:space="preserve"> </t>
    </r>
    <r>
      <rPr>
        <sz val="14"/>
        <color theme="1"/>
        <rFont val="Calibri"/>
        <family val="2"/>
      </rPr>
      <t>Korrigera antalet timmar (text till höger om rutan för avräkningsperioden) som ska göras per avräkningsperiod utifrån din korrigering av periodiseringen och ev. din deltid. Det behövs för jämförelse vid avvikelse. Perioderna kan ju vara olika långa och utgångsvärdet variera mycket. Notera att minutantalet nu är omräknat till decimaler av timme i stället (alltså 30 min=0,5 o.s.v.)</t>
    </r>
  </si>
  <si>
    <r>
      <t>-</t>
    </r>
    <r>
      <rPr>
        <sz val="14"/>
        <color theme="1"/>
        <rFont val="Times New Roman"/>
        <family val="1"/>
      </rPr>
      <t xml:space="preserve">        </t>
    </r>
    <r>
      <rPr>
        <sz val="14"/>
        <color theme="1"/>
        <rFont val="Calibri"/>
        <family val="2"/>
      </rPr>
      <t>Skriv in tid för aktiviteter som enligt kalendariet bryter ditt veckoarbetsschema, t.ex: öppet hus, föräldramöte, IUP-samtal…</t>
    </r>
  </si>
  <si>
    <t>NU BÖR DU KUNNA SE, UTIFRÅN DE UPPGIFTER DU HAR FÖR HANDEN VID LÄSÅRETS BÖRJAN, OM DIN ARBETSTID GÅR JÄMT UPP SOM HELHET SÅVÄL SOM FÖR VARJE PERIOD. KONTAKTA CHEF OM SÅ EJ ÄR FALLET. DET KAN MYCKET VÄL VARA SÅ ATT DU VID LÄSÅRETS START SER ATT ALL DIN ÅRARBETSTID FAKTISKT INTE ÄR UTLAGD. OFTA KAN DET VARA SÅ ATT MAN VID LÄSÅRET FAKTISKT KANSKE HAR EN HANDFULL (C:A 10 TIM) TIMMAR TILL GODO I DEN REGLERADE ARBETSTIDEN.</t>
  </si>
  <si>
    <r>
      <t>-</t>
    </r>
    <r>
      <rPr>
        <sz val="14"/>
        <color theme="1"/>
        <rFont val="Times New Roman"/>
        <family val="1"/>
      </rPr>
      <t xml:space="preserve">        </t>
    </r>
    <r>
      <rPr>
        <sz val="14"/>
        <color theme="1"/>
        <rFont val="Calibri"/>
        <family val="2"/>
      </rPr>
      <t>Lägg till aktiviteter som ev. tillkommer under läsårets gång och som är beordrade. Blir det för mycket timmar ska du kvitta tid i samma period. Ta kontakt med chef om du inte själv kan lösa det t.ex. p.g.a. schemats utformning eller p.g.a. mängden reglerade arbetsuppgifter. Går det ej att lösa med att kvitta tid ska övertid betalas ut.</t>
    </r>
  </si>
  <si>
    <r>
      <t>-</t>
    </r>
    <r>
      <rPr>
        <sz val="14"/>
        <color theme="1"/>
        <rFont val="Times New Roman"/>
        <family val="1"/>
      </rPr>
      <t xml:space="preserve">        </t>
    </r>
    <r>
      <rPr>
        <b/>
        <sz val="14"/>
        <color theme="1"/>
        <rFont val="Calibri"/>
        <family val="2"/>
      </rPr>
      <t>Självklart ska du inte ändra arbetstid för att du varit sjukskriven, föräldraledig eller tjänstledig. Det är ju inte tid du ska arbeta in.</t>
    </r>
  </si>
  <si>
    <t>Om du jobbar deltid:</t>
  </si>
  <si>
    <r>
      <rPr>
        <sz val="14"/>
        <color theme="1"/>
        <rFont val="Times New Roman"/>
        <family val="1"/>
      </rPr>
      <t xml:space="preserve"> </t>
    </r>
    <r>
      <rPr>
        <sz val="14"/>
        <color theme="1"/>
        <rFont val="Calibri"/>
        <family val="2"/>
      </rPr>
      <t>Arbetar du deltid behöver du räkna om arbetstidsmåtten för en normalveckas arbetstid och för årsarbetstid för reglerad arbetstid. Korrigera värdet för ”Jämf. tj.grad” kopplat till rutan ”Avstämningsperioder” överst till höger som ju i mallen motsvarar en heltid.</t>
    </r>
  </si>
  <si>
    <t>Korrigera vilka KU-dagar och med vilket timantal ni ska delta. Utgångspunkten brukar vara tjänstegraden i förhållande till 104 tim, även om arbetsgivaren kan tjänstefördela både mer och mindre kompetensutveckling. Ofta deltar man på de KU-dagar som infaller på veckodag man en ordinarie vecka skulle ha arbetat. Vid oklarheter, stäm av med chef om antal timmar.</t>
  </si>
  <si>
    <t>Räkna om mängden konferenstid utifrån din deltid även om det inte finns preciserat i verktyget eftersom det ofta påverkar inom vilka tider man kan lägga ut sin reglerade arbetstid. Det vanliga är att även konferenstid/mötestid beräknas utifrån deltidens mått. Arbetsgivaren kan ha frångått det men då behöver det vara tydliggjort i tjänstefördelningen och i allmänhet tid tas då tid från något annat för arbetsbelastning i balans. Vid oklarheter, stäm av med chef om antal timmar.</t>
  </si>
  <si>
    <t>Lathund för minuter angivna som decimaler</t>
  </si>
  <si>
    <t>6 min   = 00:06   = 00,1</t>
  </si>
  <si>
    <t xml:space="preserve">10 min = 00:10   = 00,17  </t>
  </si>
  <si>
    <t>12 min = 00:12   = 00,2</t>
  </si>
  <si>
    <t>15 min = 00:15   = 00,25</t>
  </si>
  <si>
    <t>18 min = 00:18   = 00,3</t>
  </si>
  <si>
    <t>20 min = 00:20   = 00,33</t>
  </si>
  <si>
    <t>24 min = 00:24   = 00,4</t>
  </si>
  <si>
    <t>30 min = 00:30   = 00,5</t>
  </si>
  <si>
    <t>36 min = 00:36   = 00,6</t>
  </si>
  <si>
    <t>40 min = 00:40   = 0067</t>
  </si>
  <si>
    <t>42 min = 00:42    = 00,7</t>
  </si>
  <si>
    <t>45 min = 00:45   = 00,75</t>
  </si>
  <si>
    <t>48 min = 00:48   = 00,8</t>
  </si>
  <si>
    <t>54 min = 00:54   = 00,9</t>
  </si>
  <si>
    <t>60 min = 01:00   = 01,00</t>
  </si>
  <si>
    <t xml:space="preserve">Sveriges Lärare Södertälje </t>
  </si>
  <si>
    <t>Reglerad arbetstid över läsåret</t>
  </si>
  <si>
    <t>Läsår 25/26</t>
  </si>
  <si>
    <t>Namn:</t>
  </si>
  <si>
    <t>Lärare</t>
  </si>
  <si>
    <t>Avstämningsperioder</t>
  </si>
  <si>
    <t>Tjänstgöringsgrad:</t>
  </si>
  <si>
    <t>Period</t>
  </si>
  <si>
    <t>Från v.</t>
  </si>
  <si>
    <t>Till v.</t>
  </si>
  <si>
    <t>Timmar</t>
  </si>
  <si>
    <t>Period 1</t>
  </si>
  <si>
    <t>X dagar o x tim som utgångsläge</t>
  </si>
  <si>
    <t>Vanlig skolvecka</t>
  </si>
  <si>
    <t>Måndag</t>
  </si>
  <si>
    <t>Tisdag</t>
  </si>
  <si>
    <t>Onsdag</t>
  </si>
  <si>
    <t>Torsdag</t>
  </si>
  <si>
    <t>Fredag</t>
  </si>
  <si>
    <t>Period 2</t>
  </si>
  <si>
    <t>Börjar</t>
  </si>
  <si>
    <t>Period 3</t>
  </si>
  <si>
    <t>Slutar</t>
  </si>
  <si>
    <t>Period 4</t>
  </si>
  <si>
    <t>Summa</t>
  </si>
  <si>
    <t>194 dagar tot enl kollektivavtlal/huvudöverenskommelse, bilaga M</t>
  </si>
  <si>
    <t>Summa tid</t>
  </si>
  <si>
    <t>Jämf. tj.grad</t>
  </si>
  <si>
    <t>1325 tim tot enl lokalt kollektivavtal</t>
  </si>
  <si>
    <t>Diff</t>
  </si>
  <si>
    <t>Höstterminen 2025</t>
  </si>
  <si>
    <t>-</t>
  </si>
  <si>
    <t>v.32</t>
  </si>
  <si>
    <t>Sommarlov</t>
  </si>
  <si>
    <t>MÅNDAG</t>
  </si>
  <si>
    <t>TISDAG</t>
  </si>
  <si>
    <t>ONSDAG</t>
  </si>
  <si>
    <t>TORSDAG</t>
  </si>
  <si>
    <t>FREDAG</t>
  </si>
  <si>
    <t>v.33</t>
  </si>
  <si>
    <t>v.34</t>
  </si>
  <si>
    <t>Justera utifrån skola.</t>
  </si>
  <si>
    <t>v.35</t>
  </si>
  <si>
    <t>v.36</t>
  </si>
  <si>
    <t>v.37</t>
  </si>
  <si>
    <t>v.38</t>
  </si>
  <si>
    <t>v.39</t>
  </si>
  <si>
    <t>v.40</t>
  </si>
  <si>
    <t>v.41</t>
  </si>
  <si>
    <t>v.42</t>
  </si>
  <si>
    <t>v.43</t>
  </si>
  <si>
    <t>v.44</t>
  </si>
  <si>
    <t>Höstlov</t>
  </si>
  <si>
    <t>v.45</t>
  </si>
  <si>
    <t>v.46</t>
  </si>
  <si>
    <t>v.47</t>
  </si>
  <si>
    <t>v.48</t>
  </si>
  <si>
    <t>v.49</t>
  </si>
  <si>
    <t>v.50</t>
  </si>
  <si>
    <t>v.51</t>
  </si>
  <si>
    <t>v.52</t>
  </si>
  <si>
    <t>Jullov</t>
  </si>
  <si>
    <t>Vårterminen 2026</t>
  </si>
  <si>
    <t>v.02</t>
  </si>
  <si>
    <t>v.03</t>
  </si>
  <si>
    <t>v.04</t>
  </si>
  <si>
    <t>v.05</t>
  </si>
  <si>
    <t>v.06</t>
  </si>
  <si>
    <t>v.07</t>
  </si>
  <si>
    <t>v.08</t>
  </si>
  <si>
    <t>v.09</t>
  </si>
  <si>
    <t>Sportlov</t>
  </si>
  <si>
    <t>v.10</t>
  </si>
  <si>
    <t>v.11</t>
  </si>
  <si>
    <t>v.12</t>
  </si>
  <si>
    <t>v.13</t>
  </si>
  <si>
    <t>v.14</t>
  </si>
  <si>
    <t>Långfredag</t>
  </si>
  <si>
    <t>v.15</t>
  </si>
  <si>
    <t>Annandag påsk</t>
  </si>
  <si>
    <t>Påsklov</t>
  </si>
  <si>
    <t>v.16</t>
  </si>
  <si>
    <t>v.17</t>
  </si>
  <si>
    <t>v.18</t>
  </si>
  <si>
    <t xml:space="preserve">     1:a maj</t>
  </si>
  <si>
    <t>v.19</t>
  </si>
  <si>
    <t>v.20</t>
  </si>
  <si>
    <t>Kr.Him.f.</t>
  </si>
  <si>
    <t xml:space="preserve">     lov</t>
  </si>
  <si>
    <t>v.21</t>
  </si>
  <si>
    <t>v.22</t>
  </si>
  <si>
    <t>v.23</t>
  </si>
  <si>
    <t>Nationaldag</t>
  </si>
  <si>
    <t>v.24</t>
  </si>
  <si>
    <t>v.25</t>
  </si>
  <si>
    <t>Semester</t>
  </si>
  <si>
    <t>Förtroendetid Södertälje: 400 tim per läsår enligt lokalt avtal. Läggs ut på tid vald av lärare, dock ej på sommarferie</t>
  </si>
  <si>
    <t>Förtroendetid</t>
  </si>
  <si>
    <t>Lördag</t>
  </si>
  <si>
    <t>Söndag</t>
  </si>
  <si>
    <t>40 min = 00:40   = 00,67</t>
  </si>
  <si>
    <t>timmar</t>
  </si>
  <si>
    <t>Ledig</t>
  </si>
  <si>
    <t xml:space="preserve">Rast </t>
  </si>
  <si>
    <t>Kompetensutv. i gult</t>
  </si>
  <si>
    <t xml:space="preserve">Kompetensuvecklingsdag 104 tim enl kollektivavtlal/huvudöverenskommelse, ofta fördelade på 16 arbetsdagar då eleverna ej har skoldag </t>
  </si>
  <si>
    <t>Lunch</t>
  </si>
  <si>
    <t>SUMMA</t>
  </si>
  <si>
    <t xml:space="preserve">Kolla ramtiden. Blir det 34 tim/v vid heltid? </t>
  </si>
  <si>
    <t>Det finns tre flikar för beräkning av tid: reglerad arbettid, förtroendetid och ramtid en normalvecka.</t>
  </si>
  <si>
    <t>Fliken Reglerad arbertstid består av tre delar:</t>
  </si>
  <si>
    <t>Timantal exkl. rast.</t>
  </si>
  <si>
    <t>I detta ingår i snitt 104 timmar kompetensutveckling per heltidsanställd. De läggs till stor del ut på de 16 dagar vi arbetar utan elever, vilket skulle ge 6,5 tim exkl lunch i snitt per dag. En annan fördelning kan vara 13 KU-dagar om 7 timmar exkl lunch i snitt plus 3 dagar planeringsdagar. Timmarna kan även läggas ut som del av dag.</t>
  </si>
  <si>
    <t>Dessutom finns tabell för att notera t.ex. arbetsuppgifter som beordras och som förändrar veckoschemat, eller om dagen består både av kompetensutveckling och undervisning.  I fliken "förtroendetid" finns tabell för att notera utlägg av förtroendetid för den som vill.</t>
  </si>
  <si>
    <t>Läsårsdata för Södertälje innevarande läsår är infört i kalendariet i excelverktyget. Notera att vissa KU-dagar är flyttbara för enheterna och kan ligga på annan dag eller del av dag, vilket du behöver justera i så fall. Även andra aktiviteter i ert kalendarium behöver ni justera för, när det just den dagen förändrar ert schema: t.ex. friluftsdag, öppet hus, föräldramöte.                                                                                                       Notera att summering av KU-timmar görs av dig själv och att 104 är ett snitt i personalgruppen. Enskilda avvikelser kan förekomma.</t>
  </si>
  <si>
    <r>
      <rPr>
        <sz val="14"/>
        <color theme="1"/>
        <rFont val="Times New Roman"/>
        <family val="1"/>
      </rPr>
      <t xml:space="preserve"> </t>
    </r>
    <r>
      <rPr>
        <sz val="14"/>
        <color theme="1"/>
        <rFont val="Calibri"/>
        <family val="2"/>
      </rPr>
      <t>Korrigera vid behov KU-dagarnas placering och ev. annat antal timmar (minus rast som kanske är längre på KU-dagar). Vet ni inte antalet timmar, låt 6:30 stå kvar och korrigera efter hand. Då KU-dag är del av dag skriv totala antalet arbetade timmar och notera förslagsvis i tabellen för noteringar antal KU-timmar den dagen, för själv kunna summera antalet KU-timmar.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</si>
</sst>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D]dd/mmm;@"/>
    <numFmt numFmtId="165" formatCode="[h]:mm:ss;@"/>
  </numFmts>
  <fonts count="28" x14ac:knownFonts="1">
    <font>
      <sz val="11"/>
      <color theme="1"/>
      <name val="Arial"/>
    </font>
    <font>
      <sz val="11"/>
      <color theme="1"/>
      <name val="Arial"/>
      <family val="2"/>
    </font>
    <font>
      <sz val="14"/>
      <color theme="1"/>
      <name val="Calibri"/>
      <family val="2"/>
      <scheme val="minor"/>
    </font>
    <font>
      <b/>
      <sz val="10"/>
      <name val="Arial"/>
      <family val="2"/>
    </font>
    <font>
      <b/>
      <sz val="12"/>
      <color theme="1"/>
      <name val="Calibri"/>
      <family val="2"/>
      <scheme val="minor"/>
    </font>
    <font>
      <sz val="11"/>
      <color rgb="FFFFFF00"/>
      <name val="Calibri"/>
      <family val="2"/>
      <scheme val="minor"/>
    </font>
    <font>
      <b/>
      <sz val="10"/>
      <color rgb="FFFFFF00"/>
      <name val="Arial"/>
      <family val="2"/>
    </font>
    <font>
      <b/>
      <sz val="10"/>
      <color indexed="10"/>
      <name val="Arial"/>
      <family val="2"/>
    </font>
    <font>
      <sz val="10"/>
      <name val="Arial"/>
      <family val="2"/>
    </font>
    <font>
      <sz val="8"/>
      <name val="Arial"/>
      <family val="2"/>
    </font>
    <font>
      <b/>
      <sz val="7"/>
      <name val="Arial"/>
      <family val="2"/>
    </font>
    <font>
      <sz val="11"/>
      <name val="Calibri"/>
      <family val="2"/>
      <scheme val="minor"/>
    </font>
    <font>
      <sz val="11"/>
      <name val="Arial"/>
      <family val="2"/>
    </font>
    <font>
      <sz val="11"/>
      <color rgb="FFFFFF00"/>
      <name val="Arial"/>
      <family val="2"/>
    </font>
    <font>
      <sz val="11"/>
      <color theme="1"/>
      <name val="Calibri"/>
      <family val="2"/>
    </font>
    <font>
      <b/>
      <sz val="11"/>
      <color theme="1"/>
      <name val="Calibri"/>
      <family val="2"/>
    </font>
    <font>
      <b/>
      <sz val="14"/>
      <name val="Arial"/>
      <family val="2"/>
    </font>
    <font>
      <b/>
      <sz val="16"/>
      <name val="Arial"/>
      <family val="2"/>
    </font>
    <font>
      <sz val="14"/>
      <color rgb="FF000000"/>
      <name val="Arial"/>
      <family val="2"/>
    </font>
    <font>
      <sz val="14"/>
      <color theme="1"/>
      <name val="Arial"/>
      <family val="2"/>
    </font>
    <font>
      <b/>
      <sz val="14"/>
      <color theme="1"/>
      <name val="Calibri"/>
      <family val="2"/>
    </font>
    <font>
      <sz val="14"/>
      <color theme="1"/>
      <name val="Calibri"/>
      <family val="2"/>
    </font>
    <font>
      <sz val="14"/>
      <color theme="1"/>
      <name val="Times New Roman"/>
      <family val="1"/>
    </font>
    <font>
      <u/>
      <sz val="14"/>
      <color theme="1"/>
      <name val="Calibri"/>
      <family val="2"/>
    </font>
    <font>
      <b/>
      <sz val="14"/>
      <color rgb="FF000000"/>
      <name val="Aptos"/>
    </font>
    <font>
      <sz val="14"/>
      <color theme="1"/>
      <name val="Calibri"/>
      <family val="1"/>
    </font>
    <font>
      <b/>
      <sz val="11"/>
      <color theme="1"/>
      <name val="Arial"/>
      <family val="2"/>
    </font>
    <font>
      <b/>
      <sz val="7"/>
      <color theme="1"/>
      <name val="Arial"/>
      <family val="2"/>
    </font>
  </fonts>
  <fills count="16">
    <fill>
      <patternFill patternType="none"/>
    </fill>
    <fill>
      <patternFill patternType="gray125"/>
    </fill>
    <fill>
      <patternFill patternType="solid">
        <fgColor theme="8"/>
        <bgColor indexed="64"/>
      </patternFill>
    </fill>
    <fill>
      <patternFill patternType="solid">
        <fgColor rgb="FF92D050"/>
        <bgColor indexed="64"/>
      </patternFill>
    </fill>
    <fill>
      <patternFill patternType="solid">
        <fgColor theme="5"/>
        <bgColor indexed="64"/>
      </patternFill>
    </fill>
    <fill>
      <patternFill patternType="solid">
        <fgColor theme="5" tint="0.39997558519241921"/>
        <bgColor indexed="64"/>
      </patternFill>
    </fill>
    <fill>
      <patternFill patternType="solid">
        <fgColor rgb="FF4BACC6"/>
        <bgColor indexed="64"/>
      </patternFill>
    </fill>
    <fill>
      <patternFill patternType="solid">
        <fgColor rgb="FFDA9694"/>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39997558519241921"/>
        <bgColor rgb="FF000000"/>
      </patternFill>
    </fill>
    <fill>
      <patternFill patternType="solid">
        <fgColor theme="6" tint="0.39997558519241921"/>
        <bgColor indexed="64"/>
      </patternFill>
    </fill>
    <fill>
      <patternFill patternType="solid">
        <fgColor rgb="FFC0504D"/>
        <bgColor indexed="64"/>
      </patternFill>
    </fill>
    <fill>
      <patternFill patternType="solid">
        <fgColor theme="5" tint="0.39994506668294322"/>
        <bgColor indexed="64"/>
      </patternFill>
    </fill>
  </fills>
  <borders count="25">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double">
        <color indexed="64"/>
      </bottom>
      <diagonal/>
    </border>
    <border>
      <left style="medium">
        <color indexed="64"/>
      </left>
      <right style="medium">
        <color indexed="64"/>
      </right>
      <top/>
      <bottom/>
      <diagonal/>
    </border>
  </borders>
  <cellStyleXfs count="1">
    <xf numFmtId="0" fontId="0" fillId="0" borderId="0"/>
  </cellStyleXfs>
  <cellXfs count="140">
    <xf numFmtId="0" fontId="0" fillId="0" borderId="0" xfId="0"/>
    <xf numFmtId="0" fontId="1" fillId="0" borderId="0" xfId="0" applyFont="1"/>
    <xf numFmtId="0" fontId="2" fillId="0" borderId="0" xfId="0" applyFont="1"/>
    <xf numFmtId="0" fontId="0" fillId="0" borderId="0" xfId="0" applyAlignment="1">
      <alignment horizontal="center"/>
    </xf>
    <xf numFmtId="0" fontId="3" fillId="0" borderId="0" xfId="0" applyFont="1" applyAlignment="1">
      <alignment horizontal="right"/>
    </xf>
    <xf numFmtId="0" fontId="4" fillId="0" borderId="0" xfId="0" applyFont="1"/>
    <xf numFmtId="0" fontId="3" fillId="0" borderId="0" xfId="0" applyFont="1"/>
    <xf numFmtId="9" fontId="0" fillId="0" borderId="0" xfId="0" applyNumberFormat="1" applyAlignment="1">
      <alignment horizontal="left"/>
    </xf>
    <xf numFmtId="0" fontId="0" fillId="0" borderId="0" xfId="0" applyAlignment="1">
      <alignment horizontal="right"/>
    </xf>
    <xf numFmtId="0" fontId="3" fillId="0" borderId="0" xfId="0" applyFont="1" applyAlignment="1">
      <alignment horizontal="left"/>
    </xf>
    <xf numFmtId="0" fontId="5" fillId="2" borderId="0" xfId="0" applyFont="1" applyFill="1"/>
    <xf numFmtId="0" fontId="6" fillId="2" borderId="0" xfId="0" applyFont="1" applyFill="1" applyAlignment="1">
      <alignment horizontal="center"/>
    </xf>
    <xf numFmtId="2" fontId="5" fillId="2" borderId="0" xfId="0" applyNumberFormat="1" applyFont="1" applyFill="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0" fillId="3" borderId="0" xfId="0" applyFill="1"/>
    <xf numFmtId="0" fontId="7" fillId="3" borderId="0" xfId="0" applyFont="1" applyFill="1" applyAlignment="1">
      <alignment horizontal="center"/>
    </xf>
    <xf numFmtId="2" fontId="0" fillId="3" borderId="0" xfId="0" applyNumberFormat="1" applyFill="1" applyAlignment="1">
      <alignment horizontal="right"/>
    </xf>
    <xf numFmtId="0" fontId="3" fillId="0" borderId="5" xfId="0" applyFont="1" applyBorder="1" applyAlignment="1">
      <alignment horizontal="right"/>
    </xf>
    <xf numFmtId="20" fontId="7" fillId="0" borderId="1" xfId="0" applyNumberFormat="1" applyFont="1" applyBorder="1"/>
    <xf numFmtId="20" fontId="7" fillId="0" borderId="6" xfId="0" applyNumberFormat="1" applyFont="1" applyBorder="1"/>
    <xf numFmtId="0" fontId="0" fillId="4" borderId="0" xfId="0" applyFill="1"/>
    <xf numFmtId="0" fontId="7" fillId="4" borderId="0" xfId="0" applyFont="1" applyFill="1" applyAlignment="1">
      <alignment horizontal="center"/>
    </xf>
    <xf numFmtId="2" fontId="0" fillId="4" borderId="0" xfId="0" applyNumberFormat="1" applyFill="1" applyAlignment="1">
      <alignment horizontal="right"/>
    </xf>
    <xf numFmtId="0" fontId="0" fillId="5" borderId="0" xfId="0" applyFill="1"/>
    <xf numFmtId="0" fontId="7" fillId="5" borderId="0" xfId="0" applyFont="1" applyFill="1" applyAlignment="1">
      <alignment horizontal="center"/>
    </xf>
    <xf numFmtId="2" fontId="0" fillId="5" borderId="0" xfId="0" applyNumberFormat="1" applyFill="1" applyAlignment="1">
      <alignment horizontal="right"/>
    </xf>
    <xf numFmtId="0" fontId="3" fillId="0" borderId="7" xfId="0" applyFont="1" applyBorder="1"/>
    <xf numFmtId="0" fontId="3" fillId="0" borderId="8" xfId="0" applyFont="1" applyBorder="1"/>
    <xf numFmtId="0" fontId="0" fillId="0" borderId="8" xfId="0" applyBorder="1"/>
    <xf numFmtId="4" fontId="3" fillId="0" borderId="9" xfId="0" applyNumberFormat="1" applyFont="1" applyBorder="1" applyAlignment="1">
      <alignment horizontal="right"/>
    </xf>
    <xf numFmtId="0" fontId="3" fillId="0" borderId="10" xfId="0" applyFont="1" applyBorder="1" applyAlignment="1">
      <alignment horizontal="right"/>
    </xf>
    <xf numFmtId="20" fontId="0" fillId="0" borderId="11" xfId="0" applyNumberFormat="1" applyBorder="1"/>
    <xf numFmtId="20" fontId="0" fillId="0" borderId="12" xfId="0" applyNumberFormat="1" applyBorder="1"/>
    <xf numFmtId="0" fontId="8" fillId="0" borderId="0" xfId="0" applyFont="1"/>
    <xf numFmtId="4" fontId="8" fillId="0" borderId="0" xfId="0" applyNumberFormat="1" applyFont="1" applyAlignment="1">
      <alignment horizontal="right"/>
    </xf>
    <xf numFmtId="4" fontId="3" fillId="0" borderId="0" xfId="0" applyNumberFormat="1" applyFont="1" applyAlignment="1">
      <alignment horizontal="right"/>
    </xf>
    <xf numFmtId="164" fontId="9" fillId="0" borderId="0" xfId="0" applyNumberFormat="1" applyFont="1"/>
    <xf numFmtId="164" fontId="9" fillId="0" borderId="0" xfId="0" applyNumberFormat="1" applyFont="1" applyAlignment="1">
      <alignment horizontal="center"/>
    </xf>
    <xf numFmtId="20" fontId="0" fillId="2" borderId="0" xfId="0" applyNumberFormat="1" applyFill="1"/>
    <xf numFmtId="20" fontId="0" fillId="3" borderId="0" xfId="0" applyNumberFormat="1" applyFill="1"/>
    <xf numFmtId="20" fontId="0" fillId="0" borderId="0" xfId="0" applyNumberFormat="1"/>
    <xf numFmtId="20" fontId="10" fillId="0" borderId="0" xfId="0" applyNumberFormat="1" applyFont="1"/>
    <xf numFmtId="20" fontId="11" fillId="4" borderId="0" xfId="0" applyNumberFormat="1" applyFont="1" applyFill="1"/>
    <xf numFmtId="20" fontId="0" fillId="5" borderId="0" xfId="0" applyNumberFormat="1" applyFill="1"/>
    <xf numFmtId="20" fontId="10" fillId="5" borderId="9" xfId="0" applyNumberFormat="1" applyFont="1" applyFill="1" applyBorder="1"/>
    <xf numFmtId="20" fontId="10" fillId="5" borderId="13" xfId="0" applyNumberFormat="1" applyFont="1" applyFill="1" applyBorder="1"/>
    <xf numFmtId="20" fontId="10" fillId="5" borderId="7" xfId="0" applyNumberFormat="1" applyFont="1" applyFill="1" applyBorder="1"/>
    <xf numFmtId="20" fontId="0" fillId="6" borderId="0" xfId="0" applyNumberFormat="1" applyFill="1"/>
    <xf numFmtId="20" fontId="0" fillId="5" borderId="1" xfId="0" applyNumberFormat="1" applyFill="1" applyBorder="1"/>
    <xf numFmtId="20" fontId="0" fillId="5" borderId="7" xfId="0" applyNumberFormat="1" applyFill="1" applyBorder="1"/>
    <xf numFmtId="20" fontId="0" fillId="5" borderId="8" xfId="0" applyNumberFormat="1" applyFill="1" applyBorder="1"/>
    <xf numFmtId="20" fontId="0" fillId="5" borderId="9" xfId="0" applyNumberFormat="1" applyFill="1" applyBorder="1"/>
    <xf numFmtId="20" fontId="10" fillId="7" borderId="13" xfId="0" applyNumberFormat="1" applyFont="1" applyFill="1" applyBorder="1"/>
    <xf numFmtId="0" fontId="0" fillId="0" borderId="1" xfId="0" applyBorder="1"/>
    <xf numFmtId="20" fontId="1" fillId="8" borderId="0" xfId="0" applyNumberFormat="1" applyFont="1" applyFill="1" applyAlignment="1">
      <alignment horizontal="center"/>
    </xf>
    <xf numFmtId="20" fontId="1" fillId="9" borderId="0" xfId="0" applyNumberFormat="1" applyFont="1" applyFill="1" applyAlignment="1">
      <alignment horizontal="center"/>
    </xf>
    <xf numFmtId="20" fontId="1" fillId="0" borderId="0" xfId="0" applyNumberFormat="1" applyFont="1" applyAlignment="1">
      <alignment horizontal="center"/>
    </xf>
    <xf numFmtId="20" fontId="1" fillId="10" borderId="0" xfId="0" applyNumberFormat="1" applyFont="1" applyFill="1" applyAlignment="1">
      <alignment horizontal="center"/>
    </xf>
    <xf numFmtId="20" fontId="1" fillId="11" borderId="0" xfId="0" applyNumberFormat="1" applyFont="1" applyFill="1" applyAlignment="1">
      <alignment horizontal="center" wrapText="1"/>
    </xf>
    <xf numFmtId="0" fontId="0" fillId="0" borderId="14" xfId="0" applyBorder="1" applyAlignment="1">
      <alignment horizontal="center" wrapText="1"/>
    </xf>
    <xf numFmtId="0" fontId="1" fillId="0" borderId="14" xfId="0" applyFont="1" applyBorder="1" applyAlignment="1">
      <alignment horizontal="center" wrapText="1"/>
    </xf>
    <xf numFmtId="0" fontId="0" fillId="0" borderId="1" xfId="0" applyBorder="1" applyAlignment="1">
      <alignment horizontal="center" wrapText="1"/>
    </xf>
    <xf numFmtId="0" fontId="0" fillId="0" borderId="17" xfId="0" applyBorder="1" applyAlignment="1">
      <alignment wrapText="1"/>
    </xf>
    <xf numFmtId="0" fontId="0" fillId="0" borderId="14" xfId="0" applyBorder="1" applyAlignment="1">
      <alignment wrapText="1"/>
    </xf>
    <xf numFmtId="0" fontId="1" fillId="0" borderId="14" xfId="0" applyFont="1" applyBorder="1" applyAlignment="1">
      <alignment wrapText="1"/>
    </xf>
    <xf numFmtId="0" fontId="3" fillId="0" borderId="0" xfId="0" applyFont="1" applyAlignment="1">
      <alignment horizontal="center"/>
    </xf>
    <xf numFmtId="0" fontId="0" fillId="0" borderId="18" xfId="0" applyBorder="1" applyAlignment="1">
      <alignment wrapText="1"/>
    </xf>
    <xf numFmtId="0" fontId="0" fillId="0" borderId="18" xfId="0" applyBorder="1" applyAlignment="1">
      <alignment horizontal="center" wrapText="1"/>
    </xf>
    <xf numFmtId="0" fontId="0" fillId="0" borderId="1" xfId="0" applyBorder="1" applyAlignment="1">
      <alignment wrapText="1"/>
    </xf>
    <xf numFmtId="0" fontId="0" fillId="0" borderId="19" xfId="0" applyBorder="1" applyAlignment="1">
      <alignment wrapText="1"/>
    </xf>
    <xf numFmtId="0" fontId="0" fillId="0" borderId="19" xfId="0" applyBorder="1" applyAlignment="1">
      <alignment horizontal="center" wrapText="1"/>
    </xf>
    <xf numFmtId="20" fontId="12" fillId="2" borderId="0" xfId="0" applyNumberFormat="1" applyFont="1" applyFill="1"/>
    <xf numFmtId="20" fontId="12" fillId="3" borderId="0" xfId="0" applyNumberFormat="1" applyFont="1" applyFill="1"/>
    <xf numFmtId="20" fontId="12" fillId="4" borderId="0" xfId="0" applyNumberFormat="1" applyFont="1" applyFill="1"/>
    <xf numFmtId="20" fontId="12" fillId="5" borderId="0" xfId="0" applyNumberFormat="1" applyFont="1" applyFill="1"/>
    <xf numFmtId="20" fontId="12" fillId="4" borderId="1" xfId="0" applyNumberFormat="1" applyFont="1" applyFill="1" applyBorder="1"/>
    <xf numFmtId="20" fontId="13" fillId="2" borderId="0" xfId="0" applyNumberFormat="1" applyFont="1" applyFill="1"/>
    <xf numFmtId="20" fontId="10" fillId="5" borderId="13" xfId="0" applyNumberFormat="1" applyFont="1" applyFill="1" applyBorder="1" applyAlignment="1">
      <alignment horizontal="center" vertical="center"/>
    </xf>
    <xf numFmtId="0" fontId="3" fillId="0" borderId="23" xfId="0" applyFont="1" applyBorder="1" applyAlignment="1">
      <alignment horizontal="right"/>
    </xf>
    <xf numFmtId="0" fontId="0" fillId="0" borderId="15" xfId="0" applyBorder="1"/>
    <xf numFmtId="0" fontId="0" fillId="0" borderId="24" xfId="0" applyBorder="1"/>
    <xf numFmtId="0" fontId="0" fillId="0" borderId="16" xfId="0" applyBorder="1"/>
    <xf numFmtId="4" fontId="0" fillId="0" borderId="0" xfId="0" applyNumberFormat="1"/>
    <xf numFmtId="0" fontId="15" fillId="0" borderId="24" xfId="0" applyFont="1" applyBorder="1" applyAlignment="1">
      <alignment vertical="center" wrapText="1"/>
    </xf>
    <xf numFmtId="0" fontId="14" fillId="0" borderId="24" xfId="0" applyFont="1" applyBorder="1" applyAlignment="1">
      <alignment vertical="center" wrapText="1"/>
    </xf>
    <xf numFmtId="0" fontId="15" fillId="0" borderId="16" xfId="0" applyFont="1" applyBorder="1" applyAlignment="1">
      <alignment vertical="center" wrapText="1"/>
    </xf>
    <xf numFmtId="0" fontId="17" fillId="13" borderId="23" xfId="0" applyFont="1" applyFill="1" applyBorder="1"/>
    <xf numFmtId="0" fontId="0" fillId="13" borderId="23" xfId="0" applyFill="1" applyBorder="1"/>
    <xf numFmtId="0" fontId="1" fillId="8" borderId="0" xfId="0" applyFont="1" applyFill="1"/>
    <xf numFmtId="0" fontId="0" fillId="8" borderId="0" xfId="0" applyFill="1"/>
    <xf numFmtId="0" fontId="16" fillId="12" borderId="23" xfId="0" applyFont="1" applyFill="1" applyBorder="1"/>
    <xf numFmtId="0" fontId="18" fillId="12" borderId="23" xfId="0" applyFont="1" applyFill="1" applyBorder="1"/>
    <xf numFmtId="0" fontId="19" fillId="13" borderId="23" xfId="0" applyFont="1" applyFill="1" applyBorder="1"/>
    <xf numFmtId="20" fontId="0" fillId="8" borderId="0" xfId="0" applyNumberFormat="1" applyFill="1"/>
    <xf numFmtId="0" fontId="15" fillId="13" borderId="13" xfId="0" applyFont="1" applyFill="1" applyBorder="1" applyAlignment="1">
      <alignment vertical="center" wrapText="1"/>
    </xf>
    <xf numFmtId="0" fontId="1" fillId="8" borderId="0" xfId="0" applyFont="1" applyFill="1" applyAlignment="1">
      <alignment horizontal="center" vertical="center"/>
    </xf>
    <xf numFmtId="4" fontId="0" fillId="13" borderId="7" xfId="0" applyNumberFormat="1" applyFill="1" applyBorder="1"/>
    <xf numFmtId="0" fontId="1" fillId="13" borderId="9" xfId="0" applyFont="1" applyFill="1" applyBorder="1"/>
    <xf numFmtId="0" fontId="20" fillId="0" borderId="0" xfId="0" applyFont="1" applyAlignment="1">
      <alignment vertical="center" wrapText="1"/>
    </xf>
    <xf numFmtId="0" fontId="19" fillId="0" borderId="0" xfId="0" applyFont="1"/>
    <xf numFmtId="0" fontId="20" fillId="0" borderId="20" xfId="0" applyFont="1" applyBorder="1" applyAlignment="1">
      <alignment vertical="center" wrapText="1"/>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3" fillId="0" borderId="0" xfId="0" applyFont="1" applyAlignment="1">
      <alignment vertical="center" wrapText="1"/>
    </xf>
    <xf numFmtId="0" fontId="25" fillId="0" borderId="0" xfId="0" applyFont="1" applyAlignment="1">
      <alignment horizontal="left" vertical="center" wrapText="1"/>
    </xf>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0" xfId="0" applyFont="1" applyAlignment="1">
      <alignment horizontal="left" vertical="center" wrapText="1"/>
    </xf>
    <xf numFmtId="20" fontId="5" fillId="7" borderId="0" xfId="0" applyNumberFormat="1" applyFont="1" applyFill="1"/>
    <xf numFmtId="20" fontId="5" fillId="14" borderId="0" xfId="0" applyNumberFormat="1" applyFont="1" applyFill="1"/>
    <xf numFmtId="20" fontId="13" fillId="3" borderId="0" xfId="0" applyNumberFormat="1" applyFont="1" applyFill="1"/>
    <xf numFmtId="20" fontId="5" fillId="15" borderId="0" xfId="0" applyNumberFormat="1" applyFont="1" applyFill="1"/>
    <xf numFmtId="0" fontId="26" fillId="0" borderId="0" xfId="0" applyFont="1"/>
    <xf numFmtId="20" fontId="27" fillId="5" borderId="8" xfId="0" applyNumberFormat="1" applyFont="1" applyFill="1" applyBorder="1"/>
    <xf numFmtId="20" fontId="0" fillId="7" borderId="0" xfId="0" applyNumberFormat="1" applyFill="1"/>
    <xf numFmtId="20" fontId="5" fillId="0" borderId="0" xfId="0" applyNumberFormat="1" applyFont="1"/>
    <xf numFmtId="20" fontId="10" fillId="6" borderId="13" xfId="0" applyNumberFormat="1" applyFont="1" applyFill="1" applyBorder="1"/>
    <xf numFmtId="20" fontId="13" fillId="6" borderId="0" xfId="0" applyNumberFormat="1" applyFont="1" applyFill="1"/>
    <xf numFmtId="20" fontId="0" fillId="14" borderId="0" xfId="0" applyNumberFormat="1" applyFill="1"/>
    <xf numFmtId="20" fontId="10" fillId="14" borderId="13" xfId="0" applyNumberFormat="1" applyFont="1" applyFill="1" applyBorder="1"/>
    <xf numFmtId="2" fontId="0" fillId="0" borderId="0" xfId="0" applyNumberFormat="1"/>
    <xf numFmtId="165" fontId="0" fillId="0" borderId="0" xfId="0" applyNumberFormat="1"/>
    <xf numFmtId="20" fontId="7" fillId="0" borderId="0" xfId="0" applyNumberFormat="1" applyFont="1"/>
    <xf numFmtId="20" fontId="10" fillId="2" borderId="7" xfId="0" applyNumberFormat="1" applyFont="1" applyFill="1" applyBorder="1" applyAlignment="1">
      <alignment horizontal="center"/>
    </xf>
    <xf numFmtId="20" fontId="10" fillId="2" borderId="8" xfId="0" applyNumberFormat="1" applyFont="1" applyFill="1" applyBorder="1" applyAlignment="1">
      <alignment horizontal="center"/>
    </xf>
    <xf numFmtId="20" fontId="10" fillId="2" borderId="9" xfId="0" applyNumberFormat="1" applyFont="1" applyFill="1" applyBorder="1" applyAlignment="1">
      <alignment horizontal="center"/>
    </xf>
    <xf numFmtId="20" fontId="10" fillId="6" borderId="7" xfId="0" applyNumberFormat="1" applyFont="1" applyFill="1" applyBorder="1" applyAlignment="1">
      <alignment horizontal="center"/>
    </xf>
    <xf numFmtId="20" fontId="10" fillId="6" borderId="9" xfId="0" applyNumberFormat="1" applyFont="1" applyFill="1" applyBorder="1" applyAlignment="1">
      <alignment horizontal="center"/>
    </xf>
    <xf numFmtId="20" fontId="10" fillId="4" borderId="7" xfId="0" applyNumberFormat="1" applyFont="1" applyFill="1" applyBorder="1" applyAlignment="1">
      <alignment horizontal="center"/>
    </xf>
    <xf numFmtId="20" fontId="10" fillId="4" borderId="8" xfId="0" applyNumberFormat="1" applyFont="1" applyFill="1" applyBorder="1" applyAlignment="1">
      <alignment horizontal="center"/>
    </xf>
    <xf numFmtId="20" fontId="10" fillId="4" borderId="9" xfId="0" applyNumberFormat="1" applyFont="1" applyFill="1" applyBorder="1" applyAlignment="1">
      <alignment horizontal="center"/>
    </xf>
    <xf numFmtId="20" fontId="10" fillId="3" borderId="7" xfId="0" applyNumberFormat="1" applyFont="1" applyFill="1" applyBorder="1" applyAlignment="1">
      <alignment horizontal="center"/>
    </xf>
    <xf numFmtId="20" fontId="10" fillId="3" borderId="8" xfId="0" applyNumberFormat="1" applyFont="1" applyFill="1" applyBorder="1" applyAlignment="1">
      <alignment horizontal="center"/>
    </xf>
    <xf numFmtId="20" fontId="10" fillId="3" borderId="9" xfId="0" applyNumberFormat="1" applyFont="1" applyFill="1" applyBorder="1" applyAlignment="1">
      <alignment horizontal="center"/>
    </xf>
    <xf numFmtId="20" fontId="10" fillId="14" borderId="7" xfId="0" applyNumberFormat="1" applyFont="1" applyFill="1" applyBorder="1" applyAlignment="1">
      <alignment horizontal="center"/>
    </xf>
    <xf numFmtId="20" fontId="10" fillId="14" borderId="9"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C0504D"/>
      <color rgb="FF4BACC6"/>
      <color rgb="FFDA9694"/>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DCE0-6597-BE45-8504-60FC9A898383}">
  <dimension ref="B2:B68"/>
  <sheetViews>
    <sheetView tabSelected="1" topLeftCell="A21" workbookViewId="0">
      <selection activeCell="C27" sqref="C27"/>
    </sheetView>
  </sheetViews>
  <sheetFormatPr defaultColWidth="10.875" defaultRowHeight="18" x14ac:dyDescent="0.25"/>
  <cols>
    <col min="1" max="1" width="10.875" style="101"/>
    <col min="2" max="2" width="102" style="101" customWidth="1"/>
    <col min="3" max="16384" width="10.875" style="101"/>
  </cols>
  <sheetData>
    <row r="2" spans="2:2" ht="19.5" thickBot="1" x14ac:dyDescent="0.3">
      <c r="B2" s="100" t="s">
        <v>0</v>
      </c>
    </row>
    <row r="3" spans="2:2" ht="18.75" x14ac:dyDescent="0.25">
      <c r="B3" s="102" t="s">
        <v>1</v>
      </c>
    </row>
    <row r="4" spans="2:2" ht="18.75" x14ac:dyDescent="0.25">
      <c r="B4" s="103" t="s">
        <v>2</v>
      </c>
    </row>
    <row r="5" spans="2:2" ht="18.75" x14ac:dyDescent="0.25">
      <c r="B5" s="103" t="s">
        <v>3</v>
      </c>
    </row>
    <row r="6" spans="2:2" ht="75" x14ac:dyDescent="0.25">
      <c r="B6" s="103" t="s">
        <v>159</v>
      </c>
    </row>
    <row r="7" spans="2:2" ht="18.75" x14ac:dyDescent="0.25">
      <c r="B7" s="103" t="s">
        <v>4</v>
      </c>
    </row>
    <row r="8" spans="2:2" ht="17.100000000000001" customHeight="1" x14ac:dyDescent="0.25">
      <c r="B8" s="103" t="s">
        <v>5</v>
      </c>
    </row>
    <row r="9" spans="2:2" ht="37.5" x14ac:dyDescent="0.25">
      <c r="B9" s="103" t="s">
        <v>6</v>
      </c>
    </row>
    <row r="10" spans="2:2" ht="93.75" x14ac:dyDescent="0.25">
      <c r="B10" s="103" t="s">
        <v>7</v>
      </c>
    </row>
    <row r="11" spans="2:2" ht="19.5" thickBot="1" x14ac:dyDescent="0.3">
      <c r="B11" s="104" t="s">
        <v>8</v>
      </c>
    </row>
    <row r="12" spans="2:2" ht="18.75" x14ac:dyDescent="0.25">
      <c r="B12" s="105"/>
    </row>
    <row r="13" spans="2:2" ht="37.5" x14ac:dyDescent="0.25">
      <c r="B13" s="100" t="s">
        <v>156</v>
      </c>
    </row>
    <row r="14" spans="2:2" ht="18.75" x14ac:dyDescent="0.25">
      <c r="B14" s="105"/>
    </row>
    <row r="15" spans="2:2" ht="18.75" x14ac:dyDescent="0.25">
      <c r="B15" s="100" t="s">
        <v>157</v>
      </c>
    </row>
    <row r="16" spans="2:2" ht="18.75" x14ac:dyDescent="0.25">
      <c r="B16" s="106" t="s">
        <v>9</v>
      </c>
    </row>
    <row r="17" spans="2:2" ht="37.5" x14ac:dyDescent="0.25">
      <c r="B17" s="106" t="s">
        <v>10</v>
      </c>
    </row>
    <row r="18" spans="2:2" ht="56.25" x14ac:dyDescent="0.25">
      <c r="B18" s="106" t="s">
        <v>11</v>
      </c>
    </row>
    <row r="19" spans="2:2" ht="56.25" x14ac:dyDescent="0.25">
      <c r="B19" s="105" t="s">
        <v>160</v>
      </c>
    </row>
    <row r="20" spans="2:2" ht="112.5" x14ac:dyDescent="0.25">
      <c r="B20" s="105" t="s">
        <v>161</v>
      </c>
    </row>
    <row r="21" spans="2:2" ht="93.75" x14ac:dyDescent="0.25">
      <c r="B21" s="105" t="s">
        <v>12</v>
      </c>
    </row>
    <row r="22" spans="2:2" ht="18.75" x14ac:dyDescent="0.25">
      <c r="B22" s="105"/>
    </row>
    <row r="23" spans="2:2" ht="18.75" x14ac:dyDescent="0.25">
      <c r="B23" s="107" t="s">
        <v>13</v>
      </c>
    </row>
    <row r="24" spans="2:2" ht="37.5" x14ac:dyDescent="0.25">
      <c r="B24" s="106" t="s">
        <v>14</v>
      </c>
    </row>
    <row r="25" spans="2:2" ht="18.75" x14ac:dyDescent="0.25">
      <c r="B25" s="106" t="s">
        <v>15</v>
      </c>
    </row>
    <row r="26" spans="2:2" ht="75" x14ac:dyDescent="0.25">
      <c r="B26" s="108" t="s">
        <v>16</v>
      </c>
    </row>
    <row r="27" spans="2:2" ht="75" x14ac:dyDescent="0.25">
      <c r="B27" s="108" t="s">
        <v>162</v>
      </c>
    </row>
    <row r="28" spans="2:2" ht="37.5" x14ac:dyDescent="0.25">
      <c r="B28" s="106" t="s">
        <v>17</v>
      </c>
    </row>
    <row r="29" spans="2:2" ht="18.75" x14ac:dyDescent="0.25">
      <c r="B29" s="106" t="s">
        <v>18</v>
      </c>
    </row>
    <row r="30" spans="2:2" ht="75" x14ac:dyDescent="0.25">
      <c r="B30" s="106" t="s">
        <v>19</v>
      </c>
    </row>
    <row r="31" spans="2:2" ht="18.75" x14ac:dyDescent="0.25">
      <c r="B31" s="106" t="s">
        <v>20</v>
      </c>
    </row>
    <row r="32" spans="2:2" ht="37.5" x14ac:dyDescent="0.25">
      <c r="B32" s="106" t="s">
        <v>21</v>
      </c>
    </row>
    <row r="33" spans="2:2" ht="75" x14ac:dyDescent="0.25">
      <c r="B33" s="108" t="s">
        <v>22</v>
      </c>
    </row>
    <row r="34" spans="2:2" ht="37.5" x14ac:dyDescent="0.25">
      <c r="B34" s="106" t="s">
        <v>23</v>
      </c>
    </row>
    <row r="35" spans="2:2" ht="93.75" x14ac:dyDescent="0.25">
      <c r="B35" s="106" t="s">
        <v>24</v>
      </c>
    </row>
    <row r="36" spans="2:2" ht="18.75" x14ac:dyDescent="0.25">
      <c r="B36" s="106"/>
    </row>
    <row r="37" spans="2:2" ht="75" x14ac:dyDescent="0.25">
      <c r="B37" s="106" t="s">
        <v>25</v>
      </c>
    </row>
    <row r="38" spans="2:2" ht="37.5" x14ac:dyDescent="0.25">
      <c r="B38" s="106" t="s">
        <v>26</v>
      </c>
    </row>
    <row r="39" spans="2:2" ht="18.75" x14ac:dyDescent="0.25">
      <c r="B39" s="105"/>
    </row>
    <row r="40" spans="2:2" ht="18.75" x14ac:dyDescent="0.25">
      <c r="B40" s="105"/>
    </row>
    <row r="41" spans="2:2" ht="18.75" x14ac:dyDescent="0.25">
      <c r="B41" s="105"/>
    </row>
    <row r="42" spans="2:2" ht="18.75" x14ac:dyDescent="0.25">
      <c r="B42" s="107" t="s">
        <v>27</v>
      </c>
    </row>
    <row r="43" spans="2:2" ht="56.25" x14ac:dyDescent="0.25">
      <c r="B43" s="108" t="s">
        <v>28</v>
      </c>
    </row>
    <row r="44" spans="2:2" ht="75" x14ac:dyDescent="0.25">
      <c r="B44" s="106" t="s">
        <v>29</v>
      </c>
    </row>
    <row r="45" spans="2:2" ht="93.75" x14ac:dyDescent="0.25">
      <c r="B45" s="106" t="s">
        <v>30</v>
      </c>
    </row>
    <row r="46" spans="2:2" ht="18.75" x14ac:dyDescent="0.25">
      <c r="B46" s="105"/>
    </row>
    <row r="47" spans="2:2" ht="19.5" thickBot="1" x14ac:dyDescent="0.3">
      <c r="B47" s="106"/>
    </row>
    <row r="48" spans="2:2" ht="18.75" x14ac:dyDescent="0.25">
      <c r="B48" s="102" t="s">
        <v>31</v>
      </c>
    </row>
    <row r="49" spans="2:2" ht="18.75" x14ac:dyDescent="0.25">
      <c r="B49" s="109" t="s">
        <v>32</v>
      </c>
    </row>
    <row r="50" spans="2:2" ht="18.75" x14ac:dyDescent="0.25">
      <c r="B50" s="103" t="s">
        <v>33</v>
      </c>
    </row>
    <row r="51" spans="2:2" ht="18.75" x14ac:dyDescent="0.25">
      <c r="B51" s="103" t="s">
        <v>34</v>
      </c>
    </row>
    <row r="52" spans="2:2" ht="18.75" x14ac:dyDescent="0.25">
      <c r="B52" s="109" t="s">
        <v>35</v>
      </c>
    </row>
    <row r="53" spans="2:2" ht="18.75" x14ac:dyDescent="0.25">
      <c r="B53" s="103" t="s">
        <v>36</v>
      </c>
    </row>
    <row r="54" spans="2:2" ht="18.75" x14ac:dyDescent="0.25">
      <c r="B54" s="109" t="s">
        <v>37</v>
      </c>
    </row>
    <row r="55" spans="2:2" ht="18.75" x14ac:dyDescent="0.25">
      <c r="B55" s="103" t="s">
        <v>38</v>
      </c>
    </row>
    <row r="56" spans="2:2" ht="18.75" x14ac:dyDescent="0.25">
      <c r="B56" s="109" t="s">
        <v>39</v>
      </c>
    </row>
    <row r="57" spans="2:2" ht="18.75" x14ac:dyDescent="0.25">
      <c r="B57" s="103" t="s">
        <v>40</v>
      </c>
    </row>
    <row r="58" spans="2:2" ht="18.75" x14ac:dyDescent="0.25">
      <c r="B58" s="109" t="s">
        <v>41</v>
      </c>
    </row>
    <row r="59" spans="2:2" ht="18.75" x14ac:dyDescent="0.25">
      <c r="B59" s="103" t="s">
        <v>42</v>
      </c>
    </row>
    <row r="60" spans="2:2" ht="18.75" x14ac:dyDescent="0.25">
      <c r="B60" s="109" t="s">
        <v>43</v>
      </c>
    </row>
    <row r="61" spans="2:2" ht="18.75" x14ac:dyDescent="0.25">
      <c r="B61" s="103" t="s">
        <v>44</v>
      </c>
    </row>
    <row r="62" spans="2:2" ht="18.75" x14ac:dyDescent="0.25">
      <c r="B62" s="103" t="s">
        <v>45</v>
      </c>
    </row>
    <row r="63" spans="2:2" ht="18.75" x14ac:dyDescent="0.25">
      <c r="B63" s="109" t="s">
        <v>46</v>
      </c>
    </row>
    <row r="64" spans="2:2" ht="19.5" thickBot="1" x14ac:dyDescent="0.3">
      <c r="B64" s="110"/>
    </row>
    <row r="65" spans="2:2" ht="18.75" x14ac:dyDescent="0.25">
      <c r="B65" s="111"/>
    </row>
    <row r="66" spans="2:2" ht="18.75" x14ac:dyDescent="0.25">
      <c r="B66" s="106"/>
    </row>
    <row r="67" spans="2:2" ht="18.75" x14ac:dyDescent="0.25">
      <c r="B67" s="105"/>
    </row>
    <row r="68" spans="2:2" ht="18.75" x14ac:dyDescent="0.25">
      <c r="B68" s="10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2"/>
  <sheetViews>
    <sheetView topLeftCell="A3" zoomScale="91" workbookViewId="0">
      <selection activeCell="K25" sqref="K25"/>
    </sheetView>
  </sheetViews>
  <sheetFormatPr defaultColWidth="8.625" defaultRowHeight="14.25" x14ac:dyDescent="0.2"/>
  <cols>
    <col min="1" max="1" width="10.5" customWidth="1"/>
    <col min="2" max="2" width="2.125" style="3" customWidth="1"/>
    <col min="3" max="3" width="7.875" customWidth="1"/>
    <col min="4" max="4" width="17" style="4" customWidth="1"/>
    <col min="5" max="5" width="10.625" bestFit="1" customWidth="1"/>
    <col min="6" max="9" width="7.625" bestFit="1" customWidth="1"/>
    <col min="10" max="10" width="2.625" customWidth="1"/>
    <col min="11" max="11" width="10.5" customWidth="1"/>
    <col min="12" max="12" width="5.625" customWidth="1"/>
    <col min="13" max="13" width="5.125" customWidth="1"/>
    <col min="14" max="14" width="8.125" bestFit="1" customWidth="1"/>
    <col min="15" max="19" width="16.875" customWidth="1"/>
  </cols>
  <sheetData>
    <row r="1" spans="1:19" ht="18.75" x14ac:dyDescent="0.3">
      <c r="A1" s="2" t="s">
        <v>47</v>
      </c>
    </row>
    <row r="2" spans="1:19" ht="15.75" x14ac:dyDescent="0.25">
      <c r="A2" s="5" t="s">
        <v>48</v>
      </c>
    </row>
    <row r="3" spans="1:19" x14ac:dyDescent="0.2">
      <c r="A3" s="1" t="s">
        <v>49</v>
      </c>
    </row>
    <row r="5" spans="1:19" x14ac:dyDescent="0.2">
      <c r="D5" s="4" t="s">
        <v>50</v>
      </c>
      <c r="E5" t="s">
        <v>51</v>
      </c>
      <c r="K5" s="6" t="s">
        <v>52</v>
      </c>
    </row>
    <row r="6" spans="1:19" x14ac:dyDescent="0.2">
      <c r="D6" s="4" t="s">
        <v>53</v>
      </c>
      <c r="E6" s="7">
        <v>1</v>
      </c>
      <c r="G6" s="42"/>
      <c r="K6" t="s">
        <v>54</v>
      </c>
      <c r="L6" s="3" t="s">
        <v>55</v>
      </c>
      <c r="M6" s="3" t="s">
        <v>56</v>
      </c>
      <c r="N6" s="8" t="s">
        <v>57</v>
      </c>
    </row>
    <row r="7" spans="1:19" ht="15.75" thickBot="1" x14ac:dyDescent="0.3">
      <c r="D7" s="9"/>
      <c r="K7" s="10" t="s">
        <v>58</v>
      </c>
      <c r="L7" s="11">
        <v>33</v>
      </c>
      <c r="M7" s="11">
        <v>45</v>
      </c>
      <c r="N7" s="12">
        <f>SUM(E15:I27)*24</f>
        <v>52</v>
      </c>
      <c r="P7" s="1" t="s">
        <v>59</v>
      </c>
    </row>
    <row r="8" spans="1:19" x14ac:dyDescent="0.2">
      <c r="D8" s="13" t="s">
        <v>60</v>
      </c>
      <c r="E8" s="14" t="s">
        <v>61</v>
      </c>
      <c r="F8" s="14" t="s">
        <v>62</v>
      </c>
      <c r="G8" s="14" t="s">
        <v>63</v>
      </c>
      <c r="H8" s="14" t="s">
        <v>64</v>
      </c>
      <c r="I8" s="15" t="s">
        <v>65</v>
      </c>
      <c r="K8" s="16" t="s">
        <v>66</v>
      </c>
      <c r="L8" s="17">
        <v>45</v>
      </c>
      <c r="M8" s="17">
        <v>51</v>
      </c>
      <c r="N8" s="18">
        <f>SUM(E28:I35)*24</f>
        <v>6.5</v>
      </c>
      <c r="P8" s="1" t="s">
        <v>59</v>
      </c>
    </row>
    <row r="9" spans="1:19" x14ac:dyDescent="0.2">
      <c r="D9" s="19" t="s">
        <v>67</v>
      </c>
      <c r="E9" s="20"/>
      <c r="F9" s="20"/>
      <c r="G9" s="20"/>
      <c r="H9" s="20"/>
      <c r="I9" s="20"/>
      <c r="K9" s="22" t="s">
        <v>68</v>
      </c>
      <c r="L9" s="23">
        <v>2</v>
      </c>
      <c r="M9" s="23">
        <v>14</v>
      </c>
      <c r="N9" s="24">
        <f>SUM(E38:I49)*24</f>
        <v>13</v>
      </c>
      <c r="P9" s="1" t="s">
        <v>59</v>
      </c>
    </row>
    <row r="10" spans="1:19" ht="15" thickBot="1" x14ac:dyDescent="0.25">
      <c r="D10" s="19" t="s">
        <v>69</v>
      </c>
      <c r="E10" s="20"/>
      <c r="F10" s="20"/>
      <c r="G10" s="20"/>
      <c r="H10" s="20"/>
      <c r="I10" s="20"/>
      <c r="K10" s="25" t="s">
        <v>70</v>
      </c>
      <c r="L10" s="26">
        <v>15</v>
      </c>
      <c r="M10" s="26">
        <v>25</v>
      </c>
      <c r="N10" s="27">
        <f>SUM(E50:I61)*24</f>
        <v>32.5</v>
      </c>
      <c r="P10" s="1" t="s">
        <v>59</v>
      </c>
    </row>
    <row r="11" spans="1:19" ht="15.75" thickBot="1" x14ac:dyDescent="0.3">
      <c r="D11" s="19" t="s">
        <v>150</v>
      </c>
      <c r="E11" s="20"/>
      <c r="F11" s="20"/>
      <c r="G11" s="20"/>
      <c r="H11" s="20"/>
      <c r="I11" s="20"/>
      <c r="K11" s="28" t="s">
        <v>71</v>
      </c>
      <c r="L11" s="29"/>
      <c r="M11" s="30"/>
      <c r="N11" s="31">
        <f>SUM(N7:N10)</f>
        <v>104</v>
      </c>
      <c r="P11" s="116" t="s">
        <v>72</v>
      </c>
    </row>
    <row r="12" spans="1:19" ht="15.75" thickBot="1" x14ac:dyDescent="0.3">
      <c r="D12" s="32" t="s">
        <v>73</v>
      </c>
      <c r="E12" s="33">
        <f>E10-E9-E11</f>
        <v>0</v>
      </c>
      <c r="F12" s="33">
        <f>F10-F9-F11</f>
        <v>0</v>
      </c>
      <c r="G12" s="33">
        <f>G10-G9-G11</f>
        <v>0</v>
      </c>
      <c r="H12" s="33">
        <f>H10-H9-H11</f>
        <v>0</v>
      </c>
      <c r="I12" s="34">
        <f>I10-I9-I11</f>
        <v>0</v>
      </c>
      <c r="K12" s="35" t="s">
        <v>74</v>
      </c>
      <c r="L12" s="35"/>
      <c r="N12" s="36">
        <v>1325</v>
      </c>
      <c r="P12" s="116" t="s">
        <v>75</v>
      </c>
    </row>
    <row r="13" spans="1:19" ht="15" x14ac:dyDescent="0.25">
      <c r="K13" s="6" t="s">
        <v>76</v>
      </c>
      <c r="L13" s="6"/>
      <c r="N13" s="37">
        <f>-1*(N12-N11)</f>
        <v>-1221</v>
      </c>
      <c r="P13" s="116" t="s">
        <v>152</v>
      </c>
    </row>
    <row r="14" spans="1:19" ht="15" thickBot="1" x14ac:dyDescent="0.25">
      <c r="D14" s="4" t="s">
        <v>77</v>
      </c>
      <c r="E14" s="4" t="s">
        <v>61</v>
      </c>
      <c r="F14" s="4" t="s">
        <v>62</v>
      </c>
      <c r="G14" s="4" t="s">
        <v>63</v>
      </c>
      <c r="H14" s="4" t="s">
        <v>64</v>
      </c>
      <c r="I14" s="4" t="s">
        <v>65</v>
      </c>
    </row>
    <row r="15" spans="1:19" ht="15" thickBot="1" x14ac:dyDescent="0.25">
      <c r="A15" s="38">
        <v>45508</v>
      </c>
      <c r="B15" s="39" t="s">
        <v>78</v>
      </c>
      <c r="C15" s="38">
        <f>A15+4</f>
        <v>45512</v>
      </c>
      <c r="D15" s="4" t="s">
        <v>79</v>
      </c>
      <c r="E15" s="127" t="s">
        <v>80</v>
      </c>
      <c r="F15" s="128"/>
      <c r="G15" s="128"/>
      <c r="H15" s="128"/>
      <c r="I15" s="129"/>
      <c r="N15" s="67"/>
      <c r="O15" s="56" t="s">
        <v>81</v>
      </c>
      <c r="P15" s="57" t="s">
        <v>82</v>
      </c>
      <c r="Q15" s="58" t="s">
        <v>83</v>
      </c>
      <c r="R15" s="59" t="s">
        <v>84</v>
      </c>
      <c r="S15" s="60" t="s">
        <v>85</v>
      </c>
    </row>
    <row r="16" spans="1:19" ht="15" thickBot="1" x14ac:dyDescent="0.25">
      <c r="A16" s="38">
        <f>A15+7</f>
        <v>45515</v>
      </c>
      <c r="B16" s="39" t="s">
        <v>78</v>
      </c>
      <c r="C16" s="38">
        <f>C15+7</f>
        <v>45519</v>
      </c>
      <c r="D16" s="4" t="s">
        <v>86</v>
      </c>
      <c r="E16" s="120" t="s">
        <v>80</v>
      </c>
      <c r="F16" s="78">
        <v>0.27083333333333331</v>
      </c>
      <c r="G16" s="78">
        <v>0.27083333333333331</v>
      </c>
      <c r="H16" s="78">
        <v>0.27083333333333331</v>
      </c>
      <c r="I16" s="78">
        <v>0.27083333333333331</v>
      </c>
      <c r="J16" s="1"/>
      <c r="K16" s="1" t="s">
        <v>151</v>
      </c>
      <c r="N16" s="67" t="s">
        <v>86</v>
      </c>
      <c r="O16" s="61"/>
      <c r="P16" s="61"/>
      <c r="Q16" s="61"/>
      <c r="R16" s="61"/>
      <c r="S16" s="61"/>
    </row>
    <row r="17" spans="1:19" x14ac:dyDescent="0.2">
      <c r="A17" s="38">
        <f t="shared" ref="A17:A33" si="0">A16+7</f>
        <v>45522</v>
      </c>
      <c r="B17" s="39" t="s">
        <v>78</v>
      </c>
      <c r="C17" s="38">
        <f t="shared" ref="C17:C35" si="1">C16+7</f>
        <v>45526</v>
      </c>
      <c r="D17" s="4" t="s">
        <v>87</v>
      </c>
      <c r="E17" s="40">
        <f t="shared" ref="E17:E58" si="2">$E$12</f>
        <v>0</v>
      </c>
      <c r="F17" s="40">
        <f t="shared" ref="E17:I60" si="3">$F$12</f>
        <v>0</v>
      </c>
      <c r="G17" s="40">
        <f t="shared" ref="G17:H60" si="4">$G$12</f>
        <v>0</v>
      </c>
      <c r="H17" s="40">
        <f t="shared" ref="H17:H28" si="5">$H$12</f>
        <v>0</v>
      </c>
      <c r="I17" s="73">
        <f t="shared" ref="I17:I58" si="6">$I$12</f>
        <v>0</v>
      </c>
      <c r="K17" s="1" t="s">
        <v>88</v>
      </c>
      <c r="N17" s="67" t="s">
        <v>87</v>
      </c>
      <c r="O17" s="62"/>
      <c r="P17" s="61"/>
      <c r="Q17" s="61"/>
      <c r="R17" s="61"/>
      <c r="S17" s="61"/>
    </row>
    <row r="18" spans="1:19" x14ac:dyDescent="0.2">
      <c r="A18" s="38">
        <f t="shared" si="0"/>
        <v>45529</v>
      </c>
      <c r="B18" s="39" t="s">
        <v>78</v>
      </c>
      <c r="C18" s="38">
        <f t="shared" si="1"/>
        <v>45533</v>
      </c>
      <c r="D18" s="4" t="s">
        <v>89</v>
      </c>
      <c r="E18" s="40">
        <f t="shared" si="2"/>
        <v>0</v>
      </c>
      <c r="F18" s="40">
        <f t="shared" si="3"/>
        <v>0</v>
      </c>
      <c r="G18" s="40">
        <f t="shared" si="4"/>
        <v>0</v>
      </c>
      <c r="H18" s="40">
        <f t="shared" si="5"/>
        <v>0</v>
      </c>
      <c r="I18" s="73">
        <f t="shared" si="6"/>
        <v>0</v>
      </c>
      <c r="K18" s="1" t="s">
        <v>158</v>
      </c>
      <c r="N18" s="67" t="s">
        <v>89</v>
      </c>
      <c r="O18" s="62"/>
      <c r="P18" s="61"/>
      <c r="Q18" s="61"/>
      <c r="R18" s="61"/>
      <c r="S18" s="61"/>
    </row>
    <row r="19" spans="1:19" x14ac:dyDescent="0.2">
      <c r="A19" s="38">
        <f t="shared" si="0"/>
        <v>45536</v>
      </c>
      <c r="B19" s="39" t="s">
        <v>78</v>
      </c>
      <c r="C19" s="38">
        <f t="shared" si="1"/>
        <v>45540</v>
      </c>
      <c r="D19" s="4" t="s">
        <v>90</v>
      </c>
      <c r="E19" s="40">
        <f t="shared" si="2"/>
        <v>0</v>
      </c>
      <c r="F19" s="40">
        <f t="shared" si="3"/>
        <v>0</v>
      </c>
      <c r="G19" s="40">
        <f t="shared" si="4"/>
        <v>0</v>
      </c>
      <c r="H19" s="40">
        <f t="shared" si="5"/>
        <v>0</v>
      </c>
      <c r="I19" s="73">
        <f t="shared" si="6"/>
        <v>0</v>
      </c>
      <c r="K19" s="1"/>
      <c r="N19" s="67" t="s">
        <v>90</v>
      </c>
      <c r="O19" s="62"/>
      <c r="P19" s="61"/>
      <c r="Q19" s="61"/>
      <c r="R19" s="61"/>
      <c r="S19" s="61"/>
    </row>
    <row r="20" spans="1:19" x14ac:dyDescent="0.2">
      <c r="A20" s="38">
        <f t="shared" si="0"/>
        <v>45543</v>
      </c>
      <c r="B20" s="39" t="s">
        <v>78</v>
      </c>
      <c r="C20" s="38">
        <f t="shared" si="1"/>
        <v>45547</v>
      </c>
      <c r="D20" s="4" t="s">
        <v>91</v>
      </c>
      <c r="E20" s="40">
        <f t="shared" si="2"/>
        <v>0</v>
      </c>
      <c r="F20" s="40">
        <f t="shared" si="3"/>
        <v>0</v>
      </c>
      <c r="G20" s="40">
        <f t="shared" si="4"/>
        <v>0</v>
      </c>
      <c r="H20" s="40">
        <f t="shared" si="5"/>
        <v>0</v>
      </c>
      <c r="I20" s="73">
        <f t="shared" si="6"/>
        <v>0</v>
      </c>
      <c r="K20" s="1"/>
      <c r="N20" s="67" t="s">
        <v>91</v>
      </c>
      <c r="O20" s="62"/>
      <c r="P20" s="61"/>
      <c r="Q20" s="61"/>
      <c r="R20" s="61"/>
      <c r="S20" s="61"/>
    </row>
    <row r="21" spans="1:19" x14ac:dyDescent="0.2">
      <c r="A21" s="38">
        <f t="shared" si="0"/>
        <v>45550</v>
      </c>
      <c r="B21" s="39" t="s">
        <v>78</v>
      </c>
      <c r="C21" s="38">
        <f t="shared" si="1"/>
        <v>45554</v>
      </c>
      <c r="D21" s="4" t="s">
        <v>92</v>
      </c>
      <c r="E21" s="40">
        <f t="shared" si="2"/>
        <v>0</v>
      </c>
      <c r="F21" s="40">
        <f t="shared" si="3"/>
        <v>0</v>
      </c>
      <c r="G21" s="40">
        <f t="shared" si="4"/>
        <v>0</v>
      </c>
      <c r="H21" s="78">
        <v>0.27083333333333331</v>
      </c>
      <c r="I21" s="73">
        <f t="shared" si="6"/>
        <v>0</v>
      </c>
      <c r="K21" s="1"/>
      <c r="N21" s="67" t="s">
        <v>92</v>
      </c>
      <c r="O21" s="61"/>
      <c r="P21" s="61"/>
      <c r="Q21" s="61"/>
      <c r="R21" s="61"/>
      <c r="S21" s="61"/>
    </row>
    <row r="22" spans="1:19" x14ac:dyDescent="0.2">
      <c r="A22" s="38">
        <f t="shared" si="0"/>
        <v>45557</v>
      </c>
      <c r="B22" s="39" t="s">
        <v>78</v>
      </c>
      <c r="C22" s="38">
        <f t="shared" si="1"/>
        <v>45561</v>
      </c>
      <c r="D22" s="4" t="s">
        <v>93</v>
      </c>
      <c r="E22" s="40">
        <f t="shared" si="2"/>
        <v>0</v>
      </c>
      <c r="F22" s="40">
        <f t="shared" si="3"/>
        <v>0</v>
      </c>
      <c r="G22" s="40">
        <f t="shared" si="4"/>
        <v>0</v>
      </c>
      <c r="H22" s="40">
        <f t="shared" si="4"/>
        <v>0</v>
      </c>
      <c r="I22" s="73">
        <f t="shared" si="6"/>
        <v>0</v>
      </c>
      <c r="K22" s="1"/>
      <c r="N22" s="67" t="s">
        <v>93</v>
      </c>
      <c r="O22" s="61"/>
      <c r="P22" s="61"/>
      <c r="Q22" s="61"/>
      <c r="R22" s="61"/>
      <c r="S22" s="61"/>
    </row>
    <row r="23" spans="1:19" x14ac:dyDescent="0.2">
      <c r="A23" s="38">
        <f t="shared" si="0"/>
        <v>45564</v>
      </c>
      <c r="B23" s="39" t="s">
        <v>78</v>
      </c>
      <c r="C23" s="38">
        <f t="shared" si="1"/>
        <v>45568</v>
      </c>
      <c r="D23" s="4" t="s">
        <v>94</v>
      </c>
      <c r="E23" s="40">
        <f t="shared" si="2"/>
        <v>0</v>
      </c>
      <c r="F23" s="40">
        <f t="shared" si="3"/>
        <v>0</v>
      </c>
      <c r="G23" s="40">
        <f t="shared" si="4"/>
        <v>0</v>
      </c>
      <c r="H23" s="40">
        <f t="shared" si="5"/>
        <v>0</v>
      </c>
      <c r="I23" s="73">
        <f t="shared" si="6"/>
        <v>0</v>
      </c>
      <c r="K23" s="1"/>
      <c r="N23" s="67" t="s">
        <v>94</v>
      </c>
      <c r="O23" s="61"/>
      <c r="P23" s="61"/>
      <c r="Q23" s="61"/>
      <c r="R23" s="61"/>
      <c r="S23" s="61"/>
    </row>
    <row r="24" spans="1:19" x14ac:dyDescent="0.2">
      <c r="A24" s="38">
        <f t="shared" si="0"/>
        <v>45571</v>
      </c>
      <c r="B24" s="39" t="s">
        <v>78</v>
      </c>
      <c r="C24" s="38">
        <f t="shared" si="1"/>
        <v>45575</v>
      </c>
      <c r="D24" s="4" t="s">
        <v>95</v>
      </c>
      <c r="E24" s="40">
        <f t="shared" si="2"/>
        <v>0</v>
      </c>
      <c r="F24" s="40">
        <f t="shared" si="3"/>
        <v>0</v>
      </c>
      <c r="G24" s="40">
        <f t="shared" si="4"/>
        <v>0</v>
      </c>
      <c r="H24" s="40">
        <f t="shared" si="5"/>
        <v>0</v>
      </c>
      <c r="I24" s="73">
        <f t="shared" si="6"/>
        <v>0</v>
      </c>
      <c r="K24" s="1"/>
      <c r="N24" s="67" t="s">
        <v>95</v>
      </c>
      <c r="O24" s="61"/>
      <c r="P24" s="61"/>
      <c r="Q24" s="61"/>
      <c r="R24" s="61"/>
      <c r="S24" s="61"/>
    </row>
    <row r="25" spans="1:19" x14ac:dyDescent="0.2">
      <c r="A25" s="38">
        <f t="shared" si="0"/>
        <v>45578</v>
      </c>
      <c r="B25" s="39" t="s">
        <v>78</v>
      </c>
      <c r="C25" s="38">
        <f t="shared" si="1"/>
        <v>45582</v>
      </c>
      <c r="D25" s="4" t="s">
        <v>96</v>
      </c>
      <c r="E25" s="40">
        <f t="shared" si="2"/>
        <v>0</v>
      </c>
      <c r="F25" s="40">
        <f t="shared" si="3"/>
        <v>0</v>
      </c>
      <c r="G25" s="40">
        <f t="shared" si="4"/>
        <v>0</v>
      </c>
      <c r="H25" s="40">
        <f t="shared" si="5"/>
        <v>0</v>
      </c>
      <c r="I25" s="73">
        <f t="shared" si="6"/>
        <v>0</v>
      </c>
      <c r="K25" s="1"/>
      <c r="N25" s="67" t="s">
        <v>96</v>
      </c>
      <c r="O25" s="61"/>
      <c r="P25" s="61"/>
      <c r="Q25" s="61"/>
      <c r="R25" s="61"/>
      <c r="S25" s="61"/>
    </row>
    <row r="26" spans="1:19" ht="15" thickBot="1" x14ac:dyDescent="0.25">
      <c r="A26" s="38">
        <f t="shared" si="0"/>
        <v>45585</v>
      </c>
      <c r="B26" s="39" t="s">
        <v>78</v>
      </c>
      <c r="C26" s="38">
        <f t="shared" si="1"/>
        <v>45589</v>
      </c>
      <c r="D26" s="4" t="s">
        <v>97</v>
      </c>
      <c r="E26" s="49">
        <f t="shared" si="2"/>
        <v>0</v>
      </c>
      <c r="F26" s="40">
        <f t="shared" si="3"/>
        <v>0</v>
      </c>
      <c r="G26" s="40">
        <f t="shared" si="4"/>
        <v>0</v>
      </c>
      <c r="H26" s="40">
        <f t="shared" si="5"/>
        <v>0</v>
      </c>
      <c r="I26" s="73">
        <f t="shared" si="6"/>
        <v>0</v>
      </c>
      <c r="N26" s="67" t="s">
        <v>97</v>
      </c>
      <c r="O26" s="61"/>
      <c r="P26" s="61"/>
      <c r="Q26" s="61"/>
      <c r="R26" s="61"/>
      <c r="S26" s="61"/>
    </row>
    <row r="27" spans="1:19" ht="15" thickBot="1" x14ac:dyDescent="0.25">
      <c r="A27" s="38">
        <f t="shared" si="0"/>
        <v>45592</v>
      </c>
      <c r="B27" s="39" t="s">
        <v>78</v>
      </c>
      <c r="C27" s="38">
        <f t="shared" si="1"/>
        <v>45596</v>
      </c>
      <c r="D27" s="4" t="s">
        <v>98</v>
      </c>
      <c r="E27" s="121">
        <v>0.27083333333333331</v>
      </c>
      <c r="F27" s="121">
        <v>0.27083333333333331</v>
      </c>
      <c r="G27" s="121">
        <v>0.27083333333333331</v>
      </c>
      <c r="H27" s="130" t="s">
        <v>99</v>
      </c>
      <c r="I27" s="131"/>
      <c r="N27" s="67" t="s">
        <v>98</v>
      </c>
      <c r="O27" s="61"/>
      <c r="P27" s="61"/>
      <c r="Q27" s="61"/>
      <c r="R27" s="61"/>
      <c r="S27" s="61"/>
    </row>
    <row r="28" spans="1:19" x14ac:dyDescent="0.2">
      <c r="A28" s="38">
        <f t="shared" si="0"/>
        <v>45599</v>
      </c>
      <c r="B28" s="39" t="s">
        <v>78</v>
      </c>
      <c r="C28" s="38">
        <f t="shared" si="1"/>
        <v>45603</v>
      </c>
      <c r="D28" s="4" t="s">
        <v>100</v>
      </c>
      <c r="E28" s="41">
        <f t="shared" si="2"/>
        <v>0</v>
      </c>
      <c r="F28" s="41">
        <f t="shared" si="3"/>
        <v>0</v>
      </c>
      <c r="G28" s="41">
        <f t="shared" si="4"/>
        <v>0</v>
      </c>
      <c r="H28" s="41">
        <f t="shared" si="5"/>
        <v>0</v>
      </c>
      <c r="I28" s="74">
        <f t="shared" si="6"/>
        <v>0</v>
      </c>
      <c r="N28" s="67" t="s">
        <v>100</v>
      </c>
      <c r="O28" s="61"/>
      <c r="P28" s="61"/>
      <c r="Q28" s="61"/>
      <c r="R28" s="61"/>
      <c r="S28" s="61"/>
    </row>
    <row r="29" spans="1:19" x14ac:dyDescent="0.2">
      <c r="A29" s="38">
        <f t="shared" si="0"/>
        <v>45606</v>
      </c>
      <c r="B29" s="39" t="s">
        <v>78</v>
      </c>
      <c r="C29" s="38">
        <f t="shared" si="1"/>
        <v>45610</v>
      </c>
      <c r="D29" s="4" t="s">
        <v>101</v>
      </c>
      <c r="E29" s="41">
        <f t="shared" si="2"/>
        <v>0</v>
      </c>
      <c r="F29" s="41">
        <f t="shared" si="3"/>
        <v>0</v>
      </c>
      <c r="G29" s="41">
        <f t="shared" si="4"/>
        <v>0</v>
      </c>
      <c r="H29" s="41">
        <f t="shared" ref="H29:I58" si="7">$H$12</f>
        <v>0</v>
      </c>
      <c r="I29" s="74">
        <f t="shared" si="6"/>
        <v>0</v>
      </c>
      <c r="N29" s="67" t="s">
        <v>101</v>
      </c>
      <c r="O29" s="61"/>
      <c r="P29" s="61"/>
      <c r="Q29" s="61"/>
      <c r="R29" s="61"/>
      <c r="S29" s="61"/>
    </row>
    <row r="30" spans="1:19" x14ac:dyDescent="0.2">
      <c r="A30" s="38">
        <f t="shared" si="0"/>
        <v>45613</v>
      </c>
      <c r="B30" s="39" t="s">
        <v>78</v>
      </c>
      <c r="C30" s="38">
        <f t="shared" si="1"/>
        <v>45617</v>
      </c>
      <c r="D30" s="4" t="s">
        <v>102</v>
      </c>
      <c r="E30" s="41">
        <f t="shared" si="2"/>
        <v>0</v>
      </c>
      <c r="F30" s="114">
        <v>0.27083333333333331</v>
      </c>
      <c r="G30" s="41">
        <f t="shared" si="4"/>
        <v>0</v>
      </c>
      <c r="H30" s="41">
        <f t="shared" si="7"/>
        <v>0</v>
      </c>
      <c r="I30" s="74">
        <f t="shared" si="6"/>
        <v>0</v>
      </c>
      <c r="N30" s="67" t="s">
        <v>102</v>
      </c>
      <c r="O30" s="61"/>
      <c r="P30" s="61"/>
      <c r="Q30" s="61"/>
      <c r="R30" s="61"/>
      <c r="S30" s="61"/>
    </row>
    <row r="31" spans="1:19" x14ac:dyDescent="0.2">
      <c r="A31" s="38">
        <f t="shared" si="0"/>
        <v>45620</v>
      </c>
      <c r="B31" s="39" t="s">
        <v>78</v>
      </c>
      <c r="C31" s="38">
        <f t="shared" si="1"/>
        <v>45624</v>
      </c>
      <c r="D31" s="4" t="s">
        <v>103</v>
      </c>
      <c r="E31" s="41">
        <f t="shared" si="2"/>
        <v>0</v>
      </c>
      <c r="F31" s="41">
        <f t="shared" si="3"/>
        <v>0</v>
      </c>
      <c r="G31" s="41">
        <f t="shared" si="4"/>
        <v>0</v>
      </c>
      <c r="H31" s="41">
        <f t="shared" si="7"/>
        <v>0</v>
      </c>
      <c r="I31" s="74">
        <f t="shared" si="6"/>
        <v>0</v>
      </c>
      <c r="N31" s="67" t="s">
        <v>103</v>
      </c>
      <c r="O31" s="61"/>
      <c r="P31" s="61"/>
      <c r="Q31" s="61"/>
      <c r="R31" s="61"/>
      <c r="S31" s="61"/>
    </row>
    <row r="32" spans="1:19" x14ac:dyDescent="0.2">
      <c r="A32" s="38">
        <f t="shared" si="0"/>
        <v>45627</v>
      </c>
      <c r="B32" s="39" t="s">
        <v>78</v>
      </c>
      <c r="C32" s="38">
        <f t="shared" si="1"/>
        <v>45631</v>
      </c>
      <c r="D32" s="4" t="s">
        <v>104</v>
      </c>
      <c r="E32" s="41">
        <f t="shared" si="2"/>
        <v>0</v>
      </c>
      <c r="F32" s="41">
        <f t="shared" si="3"/>
        <v>0</v>
      </c>
      <c r="G32" s="41">
        <f t="shared" si="4"/>
        <v>0</v>
      </c>
      <c r="H32" s="41">
        <f t="shared" si="7"/>
        <v>0</v>
      </c>
      <c r="I32" s="74">
        <f t="shared" si="6"/>
        <v>0</v>
      </c>
      <c r="N32" s="67" t="s">
        <v>103</v>
      </c>
      <c r="O32" s="61"/>
      <c r="P32" s="61"/>
      <c r="Q32" s="61"/>
      <c r="R32" s="61"/>
      <c r="S32" s="61"/>
    </row>
    <row r="33" spans="1:19" x14ac:dyDescent="0.2">
      <c r="A33" s="38">
        <f t="shared" si="0"/>
        <v>45634</v>
      </c>
      <c r="B33" s="39" t="s">
        <v>78</v>
      </c>
      <c r="C33" s="38">
        <f t="shared" si="1"/>
        <v>45638</v>
      </c>
      <c r="D33" s="4" t="s">
        <v>105</v>
      </c>
      <c r="E33" s="41">
        <f t="shared" si="2"/>
        <v>0</v>
      </c>
      <c r="F33" s="41">
        <f t="shared" si="3"/>
        <v>0</v>
      </c>
      <c r="G33" s="41">
        <f t="shared" si="4"/>
        <v>0</v>
      </c>
      <c r="H33" s="41">
        <f t="shared" si="7"/>
        <v>0</v>
      </c>
      <c r="I33" s="74">
        <f t="shared" si="6"/>
        <v>0</v>
      </c>
      <c r="N33" s="67" t="s">
        <v>104</v>
      </c>
      <c r="O33" s="61"/>
      <c r="P33" s="61"/>
      <c r="Q33" s="61"/>
      <c r="R33" s="61"/>
      <c r="S33" s="61"/>
    </row>
    <row r="34" spans="1:19" ht="15" thickBot="1" x14ac:dyDescent="0.25">
      <c r="A34" s="38">
        <f>A33+7</f>
        <v>45641</v>
      </c>
      <c r="B34" s="39" t="s">
        <v>78</v>
      </c>
      <c r="C34" s="38">
        <f t="shared" si="1"/>
        <v>45645</v>
      </c>
      <c r="D34" s="4" t="s">
        <v>106</v>
      </c>
      <c r="E34" s="41">
        <f t="shared" si="2"/>
        <v>0</v>
      </c>
      <c r="F34" s="41">
        <f t="shared" si="3"/>
        <v>0</v>
      </c>
      <c r="G34" s="41">
        <f t="shared" si="4"/>
        <v>0</v>
      </c>
      <c r="H34" s="41">
        <f t="shared" si="7"/>
        <v>0</v>
      </c>
      <c r="I34" s="74">
        <f t="shared" si="6"/>
        <v>0</v>
      </c>
      <c r="N34" s="67" t="s">
        <v>105</v>
      </c>
      <c r="O34" s="61"/>
      <c r="P34" s="61"/>
      <c r="Q34" s="61"/>
      <c r="R34" s="61"/>
      <c r="S34" s="61"/>
    </row>
    <row r="35" spans="1:19" ht="15" thickBot="1" x14ac:dyDescent="0.25">
      <c r="A35" s="38">
        <f>A34+7</f>
        <v>45648</v>
      </c>
      <c r="C35" s="38">
        <f t="shared" si="1"/>
        <v>45652</v>
      </c>
      <c r="D35" s="4" t="s">
        <v>107</v>
      </c>
      <c r="E35" s="135" t="s">
        <v>108</v>
      </c>
      <c r="F35" s="136"/>
      <c r="G35" s="136"/>
      <c r="H35" s="136"/>
      <c r="I35" s="137"/>
      <c r="N35" s="67" t="s">
        <v>106</v>
      </c>
      <c r="O35" s="69"/>
      <c r="P35" s="69"/>
      <c r="Q35" s="69"/>
      <c r="R35" s="69"/>
      <c r="S35" s="69"/>
    </row>
    <row r="36" spans="1:19" x14ac:dyDescent="0.2">
      <c r="A36" s="38"/>
      <c r="C36" s="38"/>
      <c r="E36" s="42"/>
      <c r="F36" s="42"/>
      <c r="G36" s="43"/>
      <c r="H36" s="43"/>
      <c r="I36" s="43"/>
      <c r="N36" s="67"/>
      <c r="O36" s="72"/>
      <c r="P36" s="72"/>
      <c r="Q36" s="72"/>
      <c r="R36" s="72"/>
      <c r="S36" s="72"/>
    </row>
    <row r="37" spans="1:19" ht="15" thickBot="1" x14ac:dyDescent="0.25">
      <c r="D37" s="4" t="s">
        <v>109</v>
      </c>
      <c r="E37" s="4" t="s">
        <v>61</v>
      </c>
      <c r="F37" s="4" t="s">
        <v>62</v>
      </c>
      <c r="G37" s="4" t="s">
        <v>63</v>
      </c>
      <c r="H37" s="4" t="s">
        <v>64</v>
      </c>
      <c r="I37" s="4" t="s">
        <v>65</v>
      </c>
      <c r="O37" s="56" t="s">
        <v>81</v>
      </c>
      <c r="P37" s="57" t="s">
        <v>82</v>
      </c>
      <c r="Q37" s="58" t="s">
        <v>83</v>
      </c>
      <c r="R37" s="59" t="s">
        <v>84</v>
      </c>
      <c r="S37" s="60" t="s">
        <v>85</v>
      </c>
    </row>
    <row r="38" spans="1:19" ht="15.75" thickBot="1" x14ac:dyDescent="0.3">
      <c r="A38" s="38">
        <v>45296</v>
      </c>
      <c r="B38" s="39" t="s">
        <v>78</v>
      </c>
      <c r="C38" s="38">
        <v>45301</v>
      </c>
      <c r="D38" s="4" t="s">
        <v>110</v>
      </c>
      <c r="E38" s="138" t="s">
        <v>108</v>
      </c>
      <c r="F38" s="139"/>
      <c r="G38" s="113">
        <v>0.27083333333333331</v>
      </c>
      <c r="H38" s="44">
        <f t="shared" si="7"/>
        <v>0</v>
      </c>
      <c r="I38" s="75">
        <f t="shared" si="6"/>
        <v>0</v>
      </c>
      <c r="N38" s="67" t="s">
        <v>110</v>
      </c>
      <c r="O38" s="64"/>
      <c r="P38" s="64"/>
      <c r="Q38" s="64"/>
      <c r="R38" s="64"/>
      <c r="S38" s="61"/>
    </row>
    <row r="39" spans="1:19" ht="15" x14ac:dyDescent="0.25">
      <c r="A39" s="38">
        <f>A38+7</f>
        <v>45303</v>
      </c>
      <c r="B39" s="39" t="s">
        <v>78</v>
      </c>
      <c r="C39" s="38">
        <v>45308</v>
      </c>
      <c r="D39" s="4" t="s">
        <v>111</v>
      </c>
      <c r="E39" s="44">
        <f t="shared" si="2"/>
        <v>0</v>
      </c>
      <c r="F39" s="44">
        <f t="shared" si="3"/>
        <v>0</v>
      </c>
      <c r="G39" s="44">
        <f t="shared" si="4"/>
        <v>0</v>
      </c>
      <c r="H39" s="44">
        <f t="shared" si="7"/>
        <v>0</v>
      </c>
      <c r="I39" s="75">
        <f t="shared" si="6"/>
        <v>0</v>
      </c>
      <c r="N39" s="67" t="s">
        <v>111</v>
      </c>
      <c r="O39" s="65"/>
      <c r="P39" s="65"/>
      <c r="Q39" s="65"/>
      <c r="R39" s="65"/>
      <c r="S39" s="61"/>
    </row>
    <row r="40" spans="1:19" ht="15" x14ac:dyDescent="0.25">
      <c r="A40" s="38">
        <f t="shared" ref="A40:A61" si="8">A39+7</f>
        <v>45310</v>
      </c>
      <c r="B40" s="39" t="s">
        <v>78</v>
      </c>
      <c r="C40" s="38">
        <f t="shared" ref="C40:C61" si="9">C39+7</f>
        <v>45315</v>
      </c>
      <c r="D40" s="4" t="s">
        <v>112</v>
      </c>
      <c r="E40" s="44">
        <f t="shared" si="2"/>
        <v>0</v>
      </c>
      <c r="F40" s="44">
        <f t="shared" si="3"/>
        <v>0</v>
      </c>
      <c r="G40" s="44">
        <f t="shared" si="4"/>
        <v>0</v>
      </c>
      <c r="H40" s="44">
        <f t="shared" si="7"/>
        <v>0</v>
      </c>
      <c r="I40" s="75">
        <f t="shared" si="6"/>
        <v>0</v>
      </c>
      <c r="N40" s="67" t="s">
        <v>112</v>
      </c>
      <c r="O40" s="65"/>
      <c r="P40" s="65"/>
      <c r="Q40" s="65"/>
      <c r="R40" s="65"/>
      <c r="S40" s="61"/>
    </row>
    <row r="41" spans="1:19" ht="15" x14ac:dyDescent="0.25">
      <c r="A41" s="38">
        <f t="shared" si="8"/>
        <v>45317</v>
      </c>
      <c r="B41" s="39" t="s">
        <v>78</v>
      </c>
      <c r="C41" s="38">
        <f t="shared" si="9"/>
        <v>45322</v>
      </c>
      <c r="D41" s="4" t="s">
        <v>113</v>
      </c>
      <c r="E41" s="44">
        <f t="shared" si="2"/>
        <v>0</v>
      </c>
      <c r="F41" s="44">
        <f t="shared" si="3"/>
        <v>0</v>
      </c>
      <c r="G41" s="44">
        <f t="shared" si="4"/>
        <v>0</v>
      </c>
      <c r="H41" s="44">
        <f t="shared" si="7"/>
        <v>0</v>
      </c>
      <c r="I41" s="75">
        <f t="shared" si="6"/>
        <v>0</v>
      </c>
      <c r="N41" s="67" t="s">
        <v>113</v>
      </c>
      <c r="O41" s="65"/>
      <c r="P41" s="65"/>
      <c r="Q41" s="65"/>
      <c r="R41" s="65"/>
      <c r="S41" s="61"/>
    </row>
    <row r="42" spans="1:19" ht="15" x14ac:dyDescent="0.25">
      <c r="A42" s="38">
        <f t="shared" si="8"/>
        <v>45324</v>
      </c>
      <c r="B42" s="39" t="s">
        <v>78</v>
      </c>
      <c r="C42" s="38">
        <f t="shared" si="9"/>
        <v>45329</v>
      </c>
      <c r="D42" s="4" t="s">
        <v>114</v>
      </c>
      <c r="E42" s="44">
        <f t="shared" si="2"/>
        <v>0</v>
      </c>
      <c r="F42" s="44">
        <f t="shared" si="3"/>
        <v>0</v>
      </c>
      <c r="G42" s="44">
        <f t="shared" si="4"/>
        <v>0</v>
      </c>
      <c r="H42" s="44">
        <f t="shared" si="7"/>
        <v>0</v>
      </c>
      <c r="I42" s="75">
        <f t="shared" si="6"/>
        <v>0</v>
      </c>
      <c r="N42" s="67" t="s">
        <v>114</v>
      </c>
      <c r="O42" s="65"/>
      <c r="P42" s="65"/>
      <c r="Q42" s="65"/>
      <c r="R42" s="65"/>
      <c r="S42" s="61"/>
    </row>
    <row r="43" spans="1:19" ht="15" x14ac:dyDescent="0.25">
      <c r="A43" s="38">
        <f t="shared" si="8"/>
        <v>45331</v>
      </c>
      <c r="B43" s="39" t="s">
        <v>78</v>
      </c>
      <c r="C43" s="38">
        <f t="shared" si="9"/>
        <v>45336</v>
      </c>
      <c r="D43" s="4" t="s">
        <v>115</v>
      </c>
      <c r="E43" s="44">
        <f t="shared" si="2"/>
        <v>0</v>
      </c>
      <c r="F43" s="44">
        <f t="shared" si="3"/>
        <v>0</v>
      </c>
      <c r="G43" s="113">
        <v>0.27083333333333331</v>
      </c>
      <c r="H43" s="44">
        <f t="shared" si="7"/>
        <v>0</v>
      </c>
      <c r="I43" s="75">
        <f t="shared" si="6"/>
        <v>0</v>
      </c>
      <c r="N43" s="67" t="s">
        <v>115</v>
      </c>
      <c r="O43" s="65"/>
      <c r="P43" s="65"/>
      <c r="Q43" s="65"/>
      <c r="R43" s="65"/>
      <c r="S43" s="61"/>
    </row>
    <row r="44" spans="1:19" ht="15.75" thickBot="1" x14ac:dyDescent="0.3">
      <c r="A44" s="38">
        <f t="shared" si="8"/>
        <v>45338</v>
      </c>
      <c r="B44" s="39" t="s">
        <v>78</v>
      </c>
      <c r="C44" s="38">
        <f t="shared" si="9"/>
        <v>45343</v>
      </c>
      <c r="D44" s="4" t="s">
        <v>116</v>
      </c>
      <c r="E44" s="44">
        <f t="shared" si="2"/>
        <v>0</v>
      </c>
      <c r="F44" s="44">
        <f t="shared" si="3"/>
        <v>0</v>
      </c>
      <c r="G44" s="44">
        <f t="shared" si="4"/>
        <v>0</v>
      </c>
      <c r="H44" s="44">
        <f t="shared" si="7"/>
        <v>0</v>
      </c>
      <c r="I44" s="75">
        <f t="shared" si="6"/>
        <v>0</v>
      </c>
      <c r="N44" s="67" t="s">
        <v>116</v>
      </c>
      <c r="O44" s="65"/>
      <c r="P44" s="65"/>
      <c r="Q44" s="65"/>
      <c r="R44" s="65"/>
      <c r="S44" s="61"/>
    </row>
    <row r="45" spans="1:19" ht="15" thickBot="1" x14ac:dyDescent="0.25">
      <c r="A45" s="38">
        <f t="shared" si="8"/>
        <v>45345</v>
      </c>
      <c r="B45" s="39" t="s">
        <v>78</v>
      </c>
      <c r="C45" s="38">
        <f t="shared" si="9"/>
        <v>45350</v>
      </c>
      <c r="D45" s="4" t="s">
        <v>117</v>
      </c>
      <c r="E45" s="132" t="s">
        <v>118</v>
      </c>
      <c r="F45" s="133"/>
      <c r="G45" s="133"/>
      <c r="H45" s="133"/>
      <c r="I45" s="134"/>
      <c r="N45" s="67" t="s">
        <v>117</v>
      </c>
      <c r="O45" s="65"/>
      <c r="P45" s="65"/>
      <c r="Q45" s="65"/>
      <c r="R45" s="65"/>
      <c r="S45" s="61"/>
    </row>
    <row r="46" spans="1:19" x14ac:dyDescent="0.2">
      <c r="A46" s="38">
        <v>45353</v>
      </c>
      <c r="B46" s="39" t="s">
        <v>78</v>
      </c>
      <c r="C46" s="38">
        <v>45357</v>
      </c>
      <c r="D46" s="4" t="s">
        <v>119</v>
      </c>
      <c r="E46" s="75">
        <f t="shared" si="2"/>
        <v>0</v>
      </c>
      <c r="F46" s="75">
        <f t="shared" si="3"/>
        <v>0</v>
      </c>
      <c r="G46" s="75">
        <f t="shared" si="4"/>
        <v>0</v>
      </c>
      <c r="H46" s="75">
        <f t="shared" si="7"/>
        <v>0</v>
      </c>
      <c r="I46" s="75">
        <f t="shared" si="6"/>
        <v>0</v>
      </c>
      <c r="N46" s="67" t="s">
        <v>119</v>
      </c>
      <c r="O46" s="65"/>
      <c r="P46" s="65"/>
      <c r="Q46" s="65"/>
      <c r="R46" s="65"/>
      <c r="S46" s="61"/>
    </row>
    <row r="47" spans="1:19" ht="15" x14ac:dyDescent="0.25">
      <c r="A47" s="38">
        <f t="shared" si="8"/>
        <v>45360</v>
      </c>
      <c r="B47" s="39" t="s">
        <v>78</v>
      </c>
      <c r="C47" s="38">
        <f t="shared" si="9"/>
        <v>45364</v>
      </c>
      <c r="D47" s="4" t="s">
        <v>120</v>
      </c>
      <c r="E47" s="75">
        <f t="shared" si="2"/>
        <v>0</v>
      </c>
      <c r="F47" s="75">
        <f t="shared" si="3"/>
        <v>0</v>
      </c>
      <c r="G47" s="75">
        <f t="shared" si="4"/>
        <v>0</v>
      </c>
      <c r="H47" s="75">
        <f t="shared" si="7"/>
        <v>0</v>
      </c>
      <c r="I47" s="75">
        <f t="shared" si="6"/>
        <v>0</v>
      </c>
      <c r="K47" s="119"/>
      <c r="N47" s="67" t="s">
        <v>120</v>
      </c>
      <c r="O47" s="66"/>
      <c r="P47" s="65"/>
      <c r="Q47" s="65"/>
      <c r="R47" s="65"/>
      <c r="S47" s="61"/>
    </row>
    <row r="48" spans="1:19" x14ac:dyDescent="0.2">
      <c r="A48" s="38">
        <f t="shared" si="8"/>
        <v>45367</v>
      </c>
      <c r="B48" s="39" t="s">
        <v>78</v>
      </c>
      <c r="C48" s="38">
        <f t="shared" si="9"/>
        <v>45371</v>
      </c>
      <c r="D48" s="4" t="s">
        <v>121</v>
      </c>
      <c r="E48" s="75">
        <f t="shared" si="2"/>
        <v>0</v>
      </c>
      <c r="F48" s="75">
        <f t="shared" si="3"/>
        <v>0</v>
      </c>
      <c r="G48" s="75">
        <f t="shared" si="4"/>
        <v>0</v>
      </c>
      <c r="H48" s="75">
        <f t="shared" si="7"/>
        <v>0</v>
      </c>
      <c r="I48" s="75">
        <f t="shared" si="6"/>
        <v>0</v>
      </c>
      <c r="N48" s="67" t="s">
        <v>121</v>
      </c>
      <c r="O48" s="65"/>
      <c r="P48" s="65"/>
      <c r="Q48" s="65"/>
      <c r="R48" s="65"/>
      <c r="S48" s="61"/>
    </row>
    <row r="49" spans="1:19" ht="15" thickBot="1" x14ac:dyDescent="0.25">
      <c r="A49" s="38">
        <f t="shared" si="8"/>
        <v>45374</v>
      </c>
      <c r="B49" s="39" t="s">
        <v>78</v>
      </c>
      <c r="C49" s="38">
        <f t="shared" si="9"/>
        <v>45378</v>
      </c>
      <c r="D49" s="4" t="s">
        <v>122</v>
      </c>
      <c r="E49" s="75">
        <f t="shared" si="2"/>
        <v>0</v>
      </c>
      <c r="F49" s="77">
        <f>$F$12</f>
        <v>0</v>
      </c>
      <c r="G49" s="77">
        <f t="shared" si="4"/>
        <v>0</v>
      </c>
      <c r="H49" s="77">
        <f t="shared" si="7"/>
        <v>0</v>
      </c>
      <c r="I49" s="75">
        <f t="shared" si="6"/>
        <v>0</v>
      </c>
      <c r="N49" s="67" t="s">
        <v>122</v>
      </c>
      <c r="O49" s="65"/>
      <c r="P49" s="65"/>
      <c r="Q49" s="65"/>
      <c r="R49" s="65"/>
      <c r="S49" s="61"/>
    </row>
    <row r="50" spans="1:19" ht="15" thickBot="1" x14ac:dyDescent="0.25">
      <c r="A50" s="38">
        <f t="shared" si="8"/>
        <v>45381</v>
      </c>
      <c r="B50" s="39" t="s">
        <v>78</v>
      </c>
      <c r="C50" s="38">
        <f t="shared" si="9"/>
        <v>45385</v>
      </c>
      <c r="D50" s="4" t="s">
        <v>123</v>
      </c>
      <c r="E50" s="122">
        <f t="shared" si="2"/>
        <v>0</v>
      </c>
      <c r="F50" s="122">
        <f>$F$12</f>
        <v>0</v>
      </c>
      <c r="G50" s="122">
        <f t="shared" si="4"/>
        <v>0</v>
      </c>
      <c r="H50" s="122">
        <f t="shared" si="7"/>
        <v>0</v>
      </c>
      <c r="I50" s="123" t="s">
        <v>124</v>
      </c>
      <c r="N50" s="67" t="s">
        <v>123</v>
      </c>
      <c r="O50" s="65"/>
      <c r="P50" s="65"/>
      <c r="Q50" s="65"/>
      <c r="R50" s="65"/>
      <c r="S50" s="61"/>
    </row>
    <row r="51" spans="1:19" ht="15" thickBot="1" x14ac:dyDescent="0.25">
      <c r="A51" s="38">
        <f>A50+7</f>
        <v>45388</v>
      </c>
      <c r="B51" s="39" t="s">
        <v>78</v>
      </c>
      <c r="C51" s="38">
        <f>C50+7</f>
        <v>45392</v>
      </c>
      <c r="D51" s="4" t="s">
        <v>125</v>
      </c>
      <c r="E51" s="54" t="s">
        <v>126</v>
      </c>
      <c r="F51" s="51"/>
      <c r="G51" s="117" t="s">
        <v>127</v>
      </c>
      <c r="H51" s="52"/>
      <c r="I51" s="53"/>
      <c r="N51" s="67" t="s">
        <v>125</v>
      </c>
      <c r="O51" s="65"/>
      <c r="P51" s="65"/>
      <c r="Q51" s="65"/>
      <c r="R51" s="65"/>
      <c r="S51" s="61"/>
    </row>
    <row r="52" spans="1:19" x14ac:dyDescent="0.2">
      <c r="A52" s="38">
        <f t="shared" si="8"/>
        <v>45395</v>
      </c>
      <c r="B52" s="39" t="s">
        <v>78</v>
      </c>
      <c r="C52" s="38">
        <f t="shared" si="9"/>
        <v>45399</v>
      </c>
      <c r="D52" s="4" t="s">
        <v>128</v>
      </c>
      <c r="E52" s="50">
        <f t="shared" si="3"/>
        <v>0</v>
      </c>
      <c r="F52" s="50">
        <f t="shared" si="3"/>
        <v>0</v>
      </c>
      <c r="G52" s="50">
        <f t="shared" si="3"/>
        <v>0</v>
      </c>
      <c r="H52" s="50">
        <f t="shared" si="3"/>
        <v>0</v>
      </c>
      <c r="I52" s="50">
        <f t="shared" si="3"/>
        <v>0</v>
      </c>
      <c r="N52" s="67" t="s">
        <v>128</v>
      </c>
      <c r="O52" s="65"/>
      <c r="P52" s="65"/>
      <c r="Q52" s="65"/>
      <c r="R52" s="65"/>
      <c r="S52" s="61"/>
    </row>
    <row r="53" spans="1:19" ht="15.75" thickBot="1" x14ac:dyDescent="0.3">
      <c r="A53" s="38">
        <f t="shared" si="8"/>
        <v>45402</v>
      </c>
      <c r="B53" s="39" t="s">
        <v>78</v>
      </c>
      <c r="C53" s="38">
        <f t="shared" si="9"/>
        <v>45406</v>
      </c>
      <c r="D53" s="4" t="s">
        <v>129</v>
      </c>
      <c r="E53" s="50">
        <f t="shared" si="3"/>
        <v>0</v>
      </c>
      <c r="F53" s="50">
        <f t="shared" si="3"/>
        <v>0</v>
      </c>
      <c r="G53" s="115">
        <v>0.27083333333333331</v>
      </c>
      <c r="H53" s="45">
        <f t="shared" si="7"/>
        <v>0</v>
      </c>
      <c r="I53" s="45">
        <f t="shared" si="7"/>
        <v>0</v>
      </c>
      <c r="N53" s="67" t="s">
        <v>129</v>
      </c>
      <c r="O53" s="65"/>
      <c r="P53" s="65"/>
      <c r="Q53" s="65"/>
      <c r="R53" s="65"/>
      <c r="S53" s="61"/>
    </row>
    <row r="54" spans="1:19" ht="15" thickBot="1" x14ac:dyDescent="0.25">
      <c r="A54" s="38">
        <f t="shared" si="8"/>
        <v>45409</v>
      </c>
      <c r="B54" s="39" t="s">
        <v>78</v>
      </c>
      <c r="C54" s="38">
        <f t="shared" si="9"/>
        <v>45413</v>
      </c>
      <c r="D54" s="4" t="s">
        <v>130</v>
      </c>
      <c r="E54" s="45">
        <f t="shared" si="2"/>
        <v>0</v>
      </c>
      <c r="F54" s="45">
        <f t="shared" si="3"/>
        <v>0</v>
      </c>
      <c r="G54" s="45">
        <f t="shared" si="4"/>
        <v>0</v>
      </c>
      <c r="H54" s="118">
        <v>0</v>
      </c>
      <c r="I54" s="47" t="s">
        <v>131</v>
      </c>
      <c r="N54" s="67" t="s">
        <v>130</v>
      </c>
      <c r="O54" s="65"/>
      <c r="P54" s="65"/>
      <c r="Q54" s="65"/>
      <c r="R54" s="65"/>
      <c r="S54" s="61"/>
    </row>
    <row r="55" spans="1:19" ht="15" thickBot="1" x14ac:dyDescent="0.25">
      <c r="A55" s="38">
        <f t="shared" si="8"/>
        <v>45416</v>
      </c>
      <c r="B55" s="39" t="s">
        <v>78</v>
      </c>
      <c r="C55" s="38">
        <f t="shared" si="9"/>
        <v>45420</v>
      </c>
      <c r="D55" s="4" t="s">
        <v>132</v>
      </c>
      <c r="E55" s="45">
        <f t="shared" si="2"/>
        <v>0</v>
      </c>
      <c r="F55" s="45">
        <f t="shared" si="3"/>
        <v>0</v>
      </c>
      <c r="G55" s="45">
        <f t="shared" si="4"/>
        <v>0</v>
      </c>
      <c r="H55" s="45">
        <f t="shared" si="7"/>
        <v>0</v>
      </c>
      <c r="I55" s="76">
        <f t="shared" si="6"/>
        <v>0</v>
      </c>
      <c r="N55" s="67" t="s">
        <v>132</v>
      </c>
      <c r="O55" s="65"/>
      <c r="P55" s="65"/>
      <c r="Q55" s="65"/>
      <c r="R55" s="65"/>
      <c r="S55" s="61"/>
    </row>
    <row r="56" spans="1:19" ht="15" thickBot="1" x14ac:dyDescent="0.25">
      <c r="A56" s="38">
        <f t="shared" si="8"/>
        <v>45423</v>
      </c>
      <c r="B56" s="39" t="s">
        <v>78</v>
      </c>
      <c r="C56" s="38">
        <f t="shared" si="9"/>
        <v>45427</v>
      </c>
      <c r="D56" s="4" t="s">
        <v>133</v>
      </c>
      <c r="E56" s="45">
        <f t="shared" si="2"/>
        <v>0</v>
      </c>
      <c r="F56" s="45">
        <f t="shared" si="3"/>
        <v>0</v>
      </c>
      <c r="G56" s="45">
        <f t="shared" si="4"/>
        <v>0</v>
      </c>
      <c r="H56" s="48" t="s">
        <v>134</v>
      </c>
      <c r="I56" s="46" t="s">
        <v>135</v>
      </c>
      <c r="N56" s="67" t="s">
        <v>133</v>
      </c>
      <c r="O56" s="65"/>
      <c r="P56" s="65"/>
      <c r="Q56" s="65"/>
      <c r="R56" s="65"/>
      <c r="S56" s="61"/>
    </row>
    <row r="57" spans="1:19" x14ac:dyDescent="0.2">
      <c r="A57" s="38">
        <f t="shared" si="8"/>
        <v>45430</v>
      </c>
      <c r="B57" s="39" t="s">
        <v>78</v>
      </c>
      <c r="C57" s="38">
        <f t="shared" si="9"/>
        <v>45434</v>
      </c>
      <c r="D57" s="4" t="s">
        <v>136</v>
      </c>
      <c r="E57" s="45">
        <f t="shared" si="2"/>
        <v>0</v>
      </c>
      <c r="F57" s="45">
        <f t="shared" si="3"/>
        <v>0</v>
      </c>
      <c r="G57" s="45">
        <f t="shared" si="4"/>
        <v>0</v>
      </c>
      <c r="H57" s="45">
        <f t="shared" si="7"/>
        <v>0</v>
      </c>
      <c r="I57" s="76">
        <f t="shared" si="6"/>
        <v>0</v>
      </c>
      <c r="N57" s="67" t="s">
        <v>136</v>
      </c>
      <c r="O57" s="65"/>
      <c r="P57" s="65"/>
      <c r="Q57" s="65"/>
      <c r="R57" s="65"/>
      <c r="S57" s="61"/>
    </row>
    <row r="58" spans="1:19" ht="15" thickBot="1" x14ac:dyDescent="0.25">
      <c r="A58" s="38">
        <f t="shared" si="8"/>
        <v>45437</v>
      </c>
      <c r="B58" s="39" t="s">
        <v>78</v>
      </c>
      <c r="C58" s="38">
        <f t="shared" si="9"/>
        <v>45441</v>
      </c>
      <c r="D58" s="4" t="s">
        <v>137</v>
      </c>
      <c r="E58" s="45">
        <f t="shared" si="2"/>
        <v>0</v>
      </c>
      <c r="F58" s="45">
        <f t="shared" si="3"/>
        <v>0</v>
      </c>
      <c r="G58" s="45">
        <f t="shared" si="4"/>
        <v>0</v>
      </c>
      <c r="H58" s="45">
        <f t="shared" si="7"/>
        <v>0</v>
      </c>
      <c r="I58" s="76">
        <f t="shared" si="6"/>
        <v>0</v>
      </c>
      <c r="N58" s="67" t="s">
        <v>137</v>
      </c>
      <c r="O58" s="65"/>
      <c r="P58" s="65"/>
      <c r="Q58" s="65"/>
      <c r="R58" s="65"/>
      <c r="S58" s="61"/>
    </row>
    <row r="59" spans="1:19" ht="15" thickBot="1" x14ac:dyDescent="0.25">
      <c r="A59" s="38">
        <f t="shared" si="8"/>
        <v>45444</v>
      </c>
      <c r="B59" s="39" t="s">
        <v>78</v>
      </c>
      <c r="C59" s="38">
        <f t="shared" si="9"/>
        <v>45448</v>
      </c>
      <c r="D59" s="4" t="s">
        <v>138</v>
      </c>
      <c r="E59" s="45">
        <f>$E$12</f>
        <v>0</v>
      </c>
      <c r="F59" s="45">
        <f t="shared" si="3"/>
        <v>0</v>
      </c>
      <c r="G59" s="45">
        <f t="shared" si="4"/>
        <v>0</v>
      </c>
      <c r="H59" s="45">
        <f>$H$12</f>
        <v>0</v>
      </c>
      <c r="I59" s="47" t="s">
        <v>139</v>
      </c>
      <c r="N59" s="67" t="s">
        <v>138</v>
      </c>
      <c r="O59" s="65"/>
      <c r="P59" s="65"/>
      <c r="Q59" s="65"/>
      <c r="R59" s="65"/>
      <c r="S59" s="61"/>
    </row>
    <row r="60" spans="1:19" ht="15.75" thickBot="1" x14ac:dyDescent="0.3">
      <c r="A60" s="38">
        <f t="shared" si="8"/>
        <v>45451</v>
      </c>
      <c r="B60" s="39" t="s">
        <v>78</v>
      </c>
      <c r="C60" s="38">
        <f t="shared" si="9"/>
        <v>45455</v>
      </c>
      <c r="D60" s="4" t="s">
        <v>140</v>
      </c>
      <c r="E60" s="45">
        <f>$E$12</f>
        <v>0</v>
      </c>
      <c r="F60" s="45">
        <f t="shared" si="3"/>
        <v>0</v>
      </c>
      <c r="G60" s="45">
        <f t="shared" si="4"/>
        <v>0</v>
      </c>
      <c r="H60" s="45">
        <f>$H$12</f>
        <v>0</v>
      </c>
      <c r="I60" s="112">
        <v>0.27083333333333331</v>
      </c>
      <c r="N60" s="67" t="s">
        <v>140</v>
      </c>
      <c r="O60" s="65"/>
      <c r="P60" s="65"/>
      <c r="Q60" s="65"/>
      <c r="R60" s="65"/>
      <c r="S60" s="61"/>
    </row>
    <row r="61" spans="1:19" ht="15.75" thickBot="1" x14ac:dyDescent="0.3">
      <c r="A61" s="38">
        <f t="shared" si="8"/>
        <v>45458</v>
      </c>
      <c r="B61" s="39" t="s">
        <v>78</v>
      </c>
      <c r="C61" s="38">
        <f t="shared" si="9"/>
        <v>45462</v>
      </c>
      <c r="D61" s="4" t="s">
        <v>141</v>
      </c>
      <c r="E61" s="112">
        <v>0.27083333333333331</v>
      </c>
      <c r="F61" s="112">
        <v>0.27083333333333331</v>
      </c>
      <c r="G61" s="112">
        <v>0.27083333333333331</v>
      </c>
      <c r="H61" s="79" t="s">
        <v>142</v>
      </c>
      <c r="I61" s="79" t="s">
        <v>142</v>
      </c>
      <c r="N61" s="67" t="s">
        <v>141</v>
      </c>
      <c r="O61" s="68"/>
      <c r="P61" s="68"/>
      <c r="Q61" s="68"/>
      <c r="R61" s="68"/>
      <c r="S61" s="69"/>
    </row>
    <row r="62" spans="1:19" x14ac:dyDescent="0.2">
      <c r="O62" s="71"/>
      <c r="P62" s="71"/>
      <c r="Q62" s="71"/>
      <c r="R62" s="71"/>
      <c r="S62" s="72"/>
    </row>
    <row r="63" spans="1:19" x14ac:dyDescent="0.2">
      <c r="O63" s="70"/>
      <c r="P63" s="70"/>
      <c r="Q63" s="70"/>
      <c r="R63" s="70"/>
      <c r="S63" s="63"/>
    </row>
    <row r="68" spans="5:8" x14ac:dyDescent="0.2">
      <c r="E68" s="42"/>
    </row>
    <row r="72" spans="5:8" x14ac:dyDescent="0.2">
      <c r="H72" s="1"/>
    </row>
  </sheetData>
  <mergeCells count="5">
    <mergeCell ref="E15:I15"/>
    <mergeCell ref="H27:I27"/>
    <mergeCell ref="E45:I45"/>
    <mergeCell ref="E35:I35"/>
    <mergeCell ref="E38:F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E80A-11A5-3241-8614-E4F42EC7F0FF}">
  <dimension ref="A1:L56"/>
  <sheetViews>
    <sheetView zoomScale="89" zoomScaleNormal="100" workbookViewId="0">
      <selection activeCell="O35" sqref="O35"/>
    </sheetView>
  </sheetViews>
  <sheetFormatPr defaultColWidth="11" defaultRowHeight="14.25" x14ac:dyDescent="0.2"/>
  <cols>
    <col min="2" max="8" width="8.5" customWidth="1"/>
    <col min="9" max="9" width="7.625" customWidth="1"/>
    <col min="12" max="12" width="25.375" customWidth="1"/>
  </cols>
  <sheetData>
    <row r="1" spans="1:12" x14ac:dyDescent="0.2">
      <c r="A1" s="1"/>
    </row>
    <row r="3" spans="1:12" ht="18.75" thickBot="1" x14ac:dyDescent="0.3">
      <c r="A3" s="92" t="s">
        <v>143</v>
      </c>
      <c r="B3" s="93"/>
      <c r="C3" s="93"/>
      <c r="D3" s="93"/>
      <c r="E3" s="93"/>
      <c r="F3" s="93"/>
      <c r="G3" s="93"/>
      <c r="H3" s="93"/>
      <c r="I3" s="94"/>
      <c r="J3" s="94"/>
      <c r="K3" s="89"/>
      <c r="L3" s="89"/>
    </row>
    <row r="4" spans="1:12" ht="15" thickTop="1" x14ac:dyDescent="0.2"/>
    <row r="6" spans="1:12" ht="15" thickBot="1" x14ac:dyDescent="0.25"/>
    <row r="7" spans="1:12" ht="30.75" thickBot="1" x14ac:dyDescent="0.25">
      <c r="L7" s="96" t="s">
        <v>31</v>
      </c>
    </row>
    <row r="8" spans="1:12" ht="21" thickBot="1" x14ac:dyDescent="0.35">
      <c r="B8" s="88" t="s">
        <v>144</v>
      </c>
      <c r="C8" s="89"/>
      <c r="D8" s="89"/>
      <c r="E8" s="89"/>
      <c r="F8" s="89"/>
      <c r="G8" s="89"/>
      <c r="H8" s="89"/>
      <c r="I8" s="89"/>
      <c r="L8" s="85" t="s">
        <v>32</v>
      </c>
    </row>
    <row r="9" spans="1:12" ht="16.5" thickTop="1" thickBot="1" x14ac:dyDescent="0.25">
      <c r="B9" s="80" t="s">
        <v>61</v>
      </c>
      <c r="C9" s="80" t="s">
        <v>62</v>
      </c>
      <c r="D9" s="80" t="s">
        <v>63</v>
      </c>
      <c r="E9" s="80" t="s">
        <v>64</v>
      </c>
      <c r="F9" s="80" t="s">
        <v>65</v>
      </c>
      <c r="G9" s="80" t="s">
        <v>145</v>
      </c>
      <c r="H9" s="80" t="s">
        <v>146</v>
      </c>
      <c r="I9" s="55"/>
      <c r="L9" s="86" t="s">
        <v>33</v>
      </c>
    </row>
    <row r="10" spans="1:12" ht="15.75" thickTop="1" x14ac:dyDescent="0.2">
      <c r="A10" s="67" t="s">
        <v>86</v>
      </c>
      <c r="B10" s="90">
        <v>0</v>
      </c>
      <c r="C10" s="91">
        <v>0</v>
      </c>
      <c r="D10" s="91">
        <v>0</v>
      </c>
      <c r="E10" s="91">
        <v>0</v>
      </c>
      <c r="F10" s="91">
        <v>0</v>
      </c>
      <c r="G10" s="95">
        <v>0</v>
      </c>
      <c r="H10" s="91">
        <v>0</v>
      </c>
      <c r="I10" s="81">
        <f>SUM(B10:H10)</f>
        <v>0</v>
      </c>
      <c r="L10" s="86" t="s">
        <v>34</v>
      </c>
    </row>
    <row r="11" spans="1:12" ht="15" x14ac:dyDescent="0.2">
      <c r="A11" s="67" t="s">
        <v>87</v>
      </c>
      <c r="B11" s="91">
        <v>0</v>
      </c>
      <c r="C11" s="91">
        <v>0</v>
      </c>
      <c r="D11" s="91">
        <v>0</v>
      </c>
      <c r="E11" s="91">
        <v>0</v>
      </c>
      <c r="F11" s="91">
        <v>0</v>
      </c>
      <c r="G11" s="91">
        <v>0</v>
      </c>
      <c r="H11" s="91">
        <v>0</v>
      </c>
      <c r="I11" s="82">
        <f t="shared" ref="I11:I29" si="0">SUM(B11:H11)</f>
        <v>0</v>
      </c>
      <c r="L11" s="85" t="s">
        <v>35</v>
      </c>
    </row>
    <row r="12" spans="1:12" ht="15" x14ac:dyDescent="0.2">
      <c r="A12" s="67" t="s">
        <v>89</v>
      </c>
      <c r="B12" s="91">
        <v>0</v>
      </c>
      <c r="C12" s="91">
        <v>0</v>
      </c>
      <c r="D12" s="91">
        <v>0</v>
      </c>
      <c r="E12" s="91">
        <v>0</v>
      </c>
      <c r="F12" s="91">
        <v>0</v>
      </c>
      <c r="G12" s="91">
        <v>0</v>
      </c>
      <c r="H12" s="91">
        <v>0</v>
      </c>
      <c r="I12" s="82">
        <f t="shared" si="0"/>
        <v>0</v>
      </c>
      <c r="L12" s="86" t="s">
        <v>36</v>
      </c>
    </row>
    <row r="13" spans="1:12" ht="15" x14ac:dyDescent="0.2">
      <c r="A13" s="67" t="s">
        <v>90</v>
      </c>
      <c r="B13" s="91">
        <v>0</v>
      </c>
      <c r="C13" s="91">
        <v>0</v>
      </c>
      <c r="D13" s="91">
        <v>0</v>
      </c>
      <c r="E13" s="91">
        <v>0</v>
      </c>
      <c r="F13" s="91">
        <v>0</v>
      </c>
      <c r="G13" s="91">
        <v>0</v>
      </c>
      <c r="H13" s="91">
        <v>0</v>
      </c>
      <c r="I13" s="82">
        <f t="shared" si="0"/>
        <v>0</v>
      </c>
      <c r="L13" s="85" t="s">
        <v>37</v>
      </c>
    </row>
    <row r="14" spans="1:12" ht="15" x14ac:dyDescent="0.2">
      <c r="A14" s="67" t="s">
        <v>91</v>
      </c>
      <c r="B14" s="91">
        <v>0</v>
      </c>
      <c r="C14" s="91">
        <v>0</v>
      </c>
      <c r="D14" s="91">
        <v>0</v>
      </c>
      <c r="E14" s="91">
        <v>0</v>
      </c>
      <c r="F14" s="91">
        <v>0</v>
      </c>
      <c r="G14" s="91">
        <v>0</v>
      </c>
      <c r="H14" s="91">
        <v>0</v>
      </c>
      <c r="I14" s="82">
        <f t="shared" si="0"/>
        <v>0</v>
      </c>
      <c r="L14" s="86" t="s">
        <v>38</v>
      </c>
    </row>
    <row r="15" spans="1:12" ht="15" x14ac:dyDescent="0.2">
      <c r="A15" s="67" t="s">
        <v>92</v>
      </c>
      <c r="B15" s="91">
        <v>0</v>
      </c>
      <c r="C15" s="91">
        <v>0</v>
      </c>
      <c r="D15" s="91">
        <v>0</v>
      </c>
      <c r="E15" s="91">
        <v>0</v>
      </c>
      <c r="F15" s="91">
        <v>0</v>
      </c>
      <c r="G15" s="91">
        <v>0</v>
      </c>
      <c r="H15" s="91">
        <v>0</v>
      </c>
      <c r="I15" s="82">
        <f t="shared" si="0"/>
        <v>0</v>
      </c>
      <c r="L15" s="85" t="s">
        <v>39</v>
      </c>
    </row>
    <row r="16" spans="1:12" ht="15" x14ac:dyDescent="0.2">
      <c r="A16" s="67" t="s">
        <v>93</v>
      </c>
      <c r="B16" s="91">
        <v>0</v>
      </c>
      <c r="C16" s="91">
        <v>0</v>
      </c>
      <c r="D16" s="91">
        <v>0</v>
      </c>
      <c r="E16" s="91">
        <v>0</v>
      </c>
      <c r="F16" s="91">
        <v>0</v>
      </c>
      <c r="G16" s="91">
        <v>0</v>
      </c>
      <c r="H16" s="91">
        <v>0</v>
      </c>
      <c r="I16" s="82">
        <f t="shared" si="0"/>
        <v>0</v>
      </c>
      <c r="L16" s="86" t="s">
        <v>40</v>
      </c>
    </row>
    <row r="17" spans="1:12" ht="15" x14ac:dyDescent="0.2">
      <c r="A17" s="67" t="s">
        <v>94</v>
      </c>
      <c r="B17" s="91">
        <v>0</v>
      </c>
      <c r="C17" s="91">
        <v>0</v>
      </c>
      <c r="D17" s="91">
        <v>0</v>
      </c>
      <c r="E17" s="91">
        <v>0</v>
      </c>
      <c r="F17" s="91">
        <v>0</v>
      </c>
      <c r="G17" s="91">
        <v>0</v>
      </c>
      <c r="H17" s="91">
        <v>0</v>
      </c>
      <c r="I17" s="82">
        <f t="shared" si="0"/>
        <v>0</v>
      </c>
      <c r="L17" s="85" t="s">
        <v>147</v>
      </c>
    </row>
    <row r="18" spans="1:12" ht="15" x14ac:dyDescent="0.2">
      <c r="A18" s="67" t="s">
        <v>95</v>
      </c>
      <c r="B18" s="91">
        <v>0</v>
      </c>
      <c r="C18" s="91">
        <v>0</v>
      </c>
      <c r="D18" s="91">
        <v>0</v>
      </c>
      <c r="E18" s="91">
        <v>0</v>
      </c>
      <c r="F18" s="91">
        <v>0</v>
      </c>
      <c r="G18" s="91">
        <v>0</v>
      </c>
      <c r="H18" s="91">
        <v>0</v>
      </c>
      <c r="I18" s="82">
        <f t="shared" si="0"/>
        <v>0</v>
      </c>
      <c r="L18" s="86" t="s">
        <v>42</v>
      </c>
    </row>
    <row r="19" spans="1:12" ht="15" x14ac:dyDescent="0.2">
      <c r="A19" s="67" t="s">
        <v>96</v>
      </c>
      <c r="B19" s="91">
        <v>0</v>
      </c>
      <c r="C19" s="91">
        <v>0</v>
      </c>
      <c r="D19" s="91">
        <v>0</v>
      </c>
      <c r="E19" s="91">
        <v>0</v>
      </c>
      <c r="F19" s="91">
        <v>0</v>
      </c>
      <c r="G19" s="91">
        <v>0</v>
      </c>
      <c r="H19" s="91">
        <v>0</v>
      </c>
      <c r="I19" s="82">
        <f t="shared" si="0"/>
        <v>0</v>
      </c>
      <c r="L19" s="85" t="s">
        <v>43</v>
      </c>
    </row>
    <row r="20" spans="1:12" ht="15" x14ac:dyDescent="0.2">
      <c r="A20" s="67" t="s">
        <v>97</v>
      </c>
      <c r="B20" s="91">
        <v>0</v>
      </c>
      <c r="C20" s="91">
        <v>0</v>
      </c>
      <c r="D20" s="91">
        <v>0</v>
      </c>
      <c r="E20" s="91">
        <v>0</v>
      </c>
      <c r="F20" s="91">
        <v>0</v>
      </c>
      <c r="G20" s="91">
        <v>0</v>
      </c>
      <c r="H20" s="91">
        <v>0</v>
      </c>
      <c r="I20" s="82">
        <f t="shared" si="0"/>
        <v>0</v>
      </c>
      <c r="L20" s="86" t="s">
        <v>44</v>
      </c>
    </row>
    <row r="21" spans="1:12" ht="15" x14ac:dyDescent="0.2">
      <c r="A21" s="67" t="s">
        <v>98</v>
      </c>
      <c r="B21" s="91">
        <v>0</v>
      </c>
      <c r="C21" s="91">
        <v>0</v>
      </c>
      <c r="D21" s="91">
        <v>0</v>
      </c>
      <c r="E21" s="91">
        <v>0</v>
      </c>
      <c r="F21" s="91">
        <v>0</v>
      </c>
      <c r="G21" s="91">
        <v>0</v>
      </c>
      <c r="H21" s="91">
        <v>0</v>
      </c>
      <c r="I21" s="82">
        <f t="shared" si="0"/>
        <v>0</v>
      </c>
      <c r="L21" s="86" t="s">
        <v>45</v>
      </c>
    </row>
    <row r="22" spans="1:12" ht="15.75" thickBot="1" x14ac:dyDescent="0.25">
      <c r="A22" s="67" t="s">
        <v>100</v>
      </c>
      <c r="B22" s="91">
        <v>0</v>
      </c>
      <c r="C22" s="91">
        <v>0</v>
      </c>
      <c r="D22" s="91">
        <v>0</v>
      </c>
      <c r="E22" s="91">
        <v>0</v>
      </c>
      <c r="F22" s="91">
        <v>0</v>
      </c>
      <c r="G22" s="91">
        <v>0</v>
      </c>
      <c r="H22" s="91">
        <v>0</v>
      </c>
      <c r="I22" s="82">
        <f t="shared" si="0"/>
        <v>0</v>
      </c>
      <c r="L22" s="87" t="s">
        <v>46</v>
      </c>
    </row>
    <row r="23" spans="1:12" x14ac:dyDescent="0.2">
      <c r="A23" s="67" t="s">
        <v>101</v>
      </c>
      <c r="B23" s="91">
        <v>0</v>
      </c>
      <c r="C23" s="91">
        <v>0</v>
      </c>
      <c r="D23" s="91">
        <v>0</v>
      </c>
      <c r="E23" s="91">
        <v>0</v>
      </c>
      <c r="F23" s="91">
        <v>0</v>
      </c>
      <c r="G23" s="91">
        <v>0</v>
      </c>
      <c r="H23" s="91">
        <v>0</v>
      </c>
      <c r="I23" s="82">
        <f t="shared" si="0"/>
        <v>0</v>
      </c>
    </row>
    <row r="24" spans="1:12" x14ac:dyDescent="0.2">
      <c r="A24" s="67" t="s">
        <v>102</v>
      </c>
      <c r="B24" s="91">
        <v>0</v>
      </c>
      <c r="C24" s="91">
        <v>0</v>
      </c>
      <c r="D24" s="91">
        <v>0</v>
      </c>
      <c r="E24" s="91">
        <v>0</v>
      </c>
      <c r="F24" s="91">
        <v>0</v>
      </c>
      <c r="G24" s="91">
        <v>0</v>
      </c>
      <c r="H24" s="91">
        <v>0</v>
      </c>
      <c r="I24" s="82">
        <f t="shared" si="0"/>
        <v>0</v>
      </c>
    </row>
    <row r="25" spans="1:12" x14ac:dyDescent="0.2">
      <c r="A25" s="67" t="s">
        <v>103</v>
      </c>
      <c r="B25" s="91">
        <v>0</v>
      </c>
      <c r="C25" s="91">
        <v>0</v>
      </c>
      <c r="D25" s="91">
        <v>0</v>
      </c>
      <c r="E25" s="91">
        <v>0</v>
      </c>
      <c r="F25" s="91">
        <v>0</v>
      </c>
      <c r="G25" s="91">
        <v>0</v>
      </c>
      <c r="H25" s="91">
        <v>0</v>
      </c>
      <c r="I25" s="82">
        <f t="shared" si="0"/>
        <v>0</v>
      </c>
    </row>
    <row r="26" spans="1:12" x14ac:dyDescent="0.2">
      <c r="A26" s="67" t="s">
        <v>103</v>
      </c>
      <c r="B26" s="91">
        <v>0</v>
      </c>
      <c r="C26" s="91">
        <v>0</v>
      </c>
      <c r="D26" s="91">
        <v>0</v>
      </c>
      <c r="E26" s="91">
        <v>0</v>
      </c>
      <c r="F26" s="91">
        <v>0</v>
      </c>
      <c r="G26" s="91">
        <v>0</v>
      </c>
      <c r="H26" s="91">
        <v>0</v>
      </c>
      <c r="I26" s="82">
        <f t="shared" si="0"/>
        <v>0</v>
      </c>
    </row>
    <row r="27" spans="1:12" x14ac:dyDescent="0.2">
      <c r="A27" s="67" t="s">
        <v>104</v>
      </c>
      <c r="B27" s="91">
        <v>0</v>
      </c>
      <c r="C27" s="91">
        <v>0</v>
      </c>
      <c r="D27" s="91">
        <v>0</v>
      </c>
      <c r="E27" s="91">
        <v>0</v>
      </c>
      <c r="F27" s="91">
        <v>0</v>
      </c>
      <c r="G27" s="91">
        <v>0</v>
      </c>
      <c r="H27" s="91">
        <v>0</v>
      </c>
      <c r="I27" s="82">
        <f t="shared" si="0"/>
        <v>0</v>
      </c>
    </row>
    <row r="28" spans="1:12" x14ac:dyDescent="0.2">
      <c r="A28" s="67" t="s">
        <v>105</v>
      </c>
      <c r="B28" s="91">
        <v>0</v>
      </c>
      <c r="C28" s="91">
        <v>0</v>
      </c>
      <c r="D28" s="91">
        <v>0</v>
      </c>
      <c r="E28" s="91">
        <v>0</v>
      </c>
      <c r="F28" s="91">
        <v>0</v>
      </c>
      <c r="G28" s="91">
        <v>0</v>
      </c>
      <c r="H28" s="91">
        <v>0</v>
      </c>
      <c r="I28" s="82">
        <f t="shared" si="0"/>
        <v>0</v>
      </c>
    </row>
    <row r="29" spans="1:12" ht="15" thickBot="1" x14ac:dyDescent="0.25">
      <c r="A29" s="67" t="s">
        <v>106</v>
      </c>
      <c r="B29" s="91">
        <v>0</v>
      </c>
      <c r="C29" s="91">
        <v>0</v>
      </c>
      <c r="D29" s="91">
        <v>0</v>
      </c>
      <c r="E29" s="91">
        <v>0</v>
      </c>
      <c r="F29" s="91">
        <v>0</v>
      </c>
      <c r="G29" s="90">
        <v>0</v>
      </c>
      <c r="H29" s="91">
        <v>0</v>
      </c>
      <c r="I29" s="83">
        <f t="shared" si="0"/>
        <v>0</v>
      </c>
    </row>
    <row r="30" spans="1:12" ht="15" thickBot="1" x14ac:dyDescent="0.25">
      <c r="I30" s="84">
        <f>SUM(I10:I20)</f>
        <v>0</v>
      </c>
      <c r="J30" s="98">
        <f>400-I30</f>
        <v>400</v>
      </c>
      <c r="K30" s="99" t="s">
        <v>148</v>
      </c>
    </row>
    <row r="31" spans="1:12" ht="15" thickBot="1" x14ac:dyDescent="0.25">
      <c r="B31" s="4" t="s">
        <v>61</v>
      </c>
      <c r="C31" s="4" t="s">
        <v>62</v>
      </c>
      <c r="D31" s="4" t="s">
        <v>63</v>
      </c>
      <c r="E31" s="4" t="s">
        <v>64</v>
      </c>
      <c r="F31" s="4" t="s">
        <v>65</v>
      </c>
      <c r="G31" s="4" t="s">
        <v>145</v>
      </c>
      <c r="H31" s="4" t="s">
        <v>146</v>
      </c>
    </row>
    <row r="32" spans="1:12" x14ac:dyDescent="0.2">
      <c r="A32" s="67" t="s">
        <v>110</v>
      </c>
      <c r="B32" s="91">
        <v>0</v>
      </c>
      <c r="C32" s="91">
        <v>0</v>
      </c>
      <c r="D32" s="91">
        <v>0</v>
      </c>
      <c r="E32" s="91">
        <v>0</v>
      </c>
      <c r="F32" s="91">
        <v>0</v>
      </c>
      <c r="G32" s="91">
        <v>0</v>
      </c>
      <c r="H32" s="91">
        <v>0</v>
      </c>
      <c r="I32" s="81">
        <f>SUM(B32:H32)</f>
        <v>0</v>
      </c>
    </row>
    <row r="33" spans="1:9" x14ac:dyDescent="0.2">
      <c r="A33" s="67" t="s">
        <v>111</v>
      </c>
      <c r="B33" s="91">
        <v>0</v>
      </c>
      <c r="C33" s="91">
        <v>0</v>
      </c>
      <c r="D33" s="91">
        <v>0</v>
      </c>
      <c r="E33" s="91">
        <v>0</v>
      </c>
      <c r="F33" s="91">
        <v>0</v>
      </c>
      <c r="G33" s="91">
        <v>0</v>
      </c>
      <c r="H33" s="91">
        <v>0</v>
      </c>
      <c r="I33" s="82">
        <f t="shared" ref="I33:I55" si="1">SUM(B33:H33)</f>
        <v>0</v>
      </c>
    </row>
    <row r="34" spans="1:9" x14ac:dyDescent="0.2">
      <c r="A34" s="67" t="s">
        <v>112</v>
      </c>
      <c r="B34" s="91">
        <v>0</v>
      </c>
      <c r="C34" s="91">
        <v>0</v>
      </c>
      <c r="D34" s="91">
        <v>0</v>
      </c>
      <c r="E34" s="91">
        <v>0</v>
      </c>
      <c r="F34" s="91">
        <v>0</v>
      </c>
      <c r="G34" s="91">
        <v>0</v>
      </c>
      <c r="H34" s="91">
        <v>0</v>
      </c>
      <c r="I34" s="82">
        <f t="shared" si="1"/>
        <v>0</v>
      </c>
    </row>
    <row r="35" spans="1:9" x14ac:dyDescent="0.2">
      <c r="A35" s="67" t="s">
        <v>113</v>
      </c>
      <c r="B35" s="91">
        <v>0</v>
      </c>
      <c r="C35" s="91">
        <v>0</v>
      </c>
      <c r="D35" s="91">
        <v>0</v>
      </c>
      <c r="E35" s="91">
        <v>0</v>
      </c>
      <c r="F35" s="91">
        <v>0</v>
      </c>
      <c r="G35" s="91">
        <v>0</v>
      </c>
      <c r="H35" s="91">
        <v>0</v>
      </c>
      <c r="I35" s="82">
        <f t="shared" si="1"/>
        <v>0</v>
      </c>
    </row>
    <row r="36" spans="1:9" x14ac:dyDescent="0.2">
      <c r="A36" s="67" t="s">
        <v>114</v>
      </c>
      <c r="B36" s="91">
        <v>0</v>
      </c>
      <c r="C36" s="91">
        <v>0</v>
      </c>
      <c r="D36" s="91">
        <v>0</v>
      </c>
      <c r="E36" s="91">
        <v>0</v>
      </c>
      <c r="F36" s="91">
        <v>0</v>
      </c>
      <c r="G36" s="91">
        <v>0</v>
      </c>
      <c r="H36" s="91">
        <v>0</v>
      </c>
      <c r="I36" s="82">
        <f t="shared" si="1"/>
        <v>0</v>
      </c>
    </row>
    <row r="37" spans="1:9" x14ac:dyDescent="0.2">
      <c r="A37" s="67" t="s">
        <v>115</v>
      </c>
      <c r="B37" s="91">
        <v>0</v>
      </c>
      <c r="C37" s="91">
        <v>0</v>
      </c>
      <c r="D37" s="91">
        <v>0</v>
      </c>
      <c r="E37" s="91">
        <v>0</v>
      </c>
      <c r="F37" s="91">
        <v>0</v>
      </c>
      <c r="G37" s="91">
        <v>0</v>
      </c>
      <c r="H37" s="91">
        <v>0</v>
      </c>
      <c r="I37" s="82">
        <f t="shared" si="1"/>
        <v>0</v>
      </c>
    </row>
    <row r="38" spans="1:9" x14ac:dyDescent="0.2">
      <c r="A38" s="67" t="s">
        <v>116</v>
      </c>
      <c r="B38" s="91">
        <v>0</v>
      </c>
      <c r="C38" s="91">
        <v>0</v>
      </c>
      <c r="D38" s="91">
        <v>0</v>
      </c>
      <c r="E38" s="91">
        <v>0</v>
      </c>
      <c r="F38" s="91">
        <v>0</v>
      </c>
      <c r="G38" s="91">
        <v>0</v>
      </c>
      <c r="H38" s="91">
        <v>0</v>
      </c>
      <c r="I38" s="82">
        <f t="shared" si="1"/>
        <v>0</v>
      </c>
    </row>
    <row r="39" spans="1:9" x14ac:dyDescent="0.2">
      <c r="A39" s="67" t="s">
        <v>117</v>
      </c>
      <c r="B39" s="91">
        <v>0</v>
      </c>
      <c r="C39" s="91">
        <v>0</v>
      </c>
      <c r="D39" s="91">
        <v>0</v>
      </c>
      <c r="E39" s="91">
        <v>0</v>
      </c>
      <c r="F39" s="91">
        <v>0</v>
      </c>
      <c r="G39" s="91">
        <v>0</v>
      </c>
      <c r="H39" s="91">
        <v>0</v>
      </c>
      <c r="I39" s="82">
        <f t="shared" si="1"/>
        <v>0</v>
      </c>
    </row>
    <row r="40" spans="1:9" x14ac:dyDescent="0.2">
      <c r="A40" s="67" t="s">
        <v>119</v>
      </c>
      <c r="B40" s="91">
        <v>0</v>
      </c>
      <c r="C40" s="91">
        <v>0</v>
      </c>
      <c r="D40" s="91">
        <v>0</v>
      </c>
      <c r="E40" s="91">
        <v>0</v>
      </c>
      <c r="F40" s="91">
        <v>0</v>
      </c>
      <c r="G40" s="91">
        <v>0</v>
      </c>
      <c r="H40" s="91">
        <v>0</v>
      </c>
      <c r="I40" s="82">
        <f t="shared" si="1"/>
        <v>0</v>
      </c>
    </row>
    <row r="41" spans="1:9" x14ac:dyDescent="0.2">
      <c r="A41" s="67" t="s">
        <v>120</v>
      </c>
      <c r="B41" s="91">
        <v>0</v>
      </c>
      <c r="C41" s="91">
        <v>0</v>
      </c>
      <c r="D41" s="91">
        <v>0</v>
      </c>
      <c r="E41" s="91">
        <v>0</v>
      </c>
      <c r="F41" s="91">
        <v>0</v>
      </c>
      <c r="G41" s="91">
        <v>0</v>
      </c>
      <c r="H41" s="91">
        <v>0</v>
      </c>
      <c r="I41" s="82">
        <f t="shared" si="1"/>
        <v>0</v>
      </c>
    </row>
    <row r="42" spans="1:9" x14ac:dyDescent="0.2">
      <c r="A42" s="67" t="s">
        <v>121</v>
      </c>
      <c r="B42" s="91">
        <v>0</v>
      </c>
      <c r="C42" s="91">
        <v>0</v>
      </c>
      <c r="D42" s="91">
        <v>0</v>
      </c>
      <c r="E42" s="91">
        <v>0</v>
      </c>
      <c r="F42" s="91">
        <v>0</v>
      </c>
      <c r="G42" s="91">
        <v>0</v>
      </c>
      <c r="H42" s="91">
        <v>0</v>
      </c>
      <c r="I42" s="82">
        <f t="shared" si="1"/>
        <v>0</v>
      </c>
    </row>
    <row r="43" spans="1:9" x14ac:dyDescent="0.2">
      <c r="A43" s="67" t="s">
        <v>122</v>
      </c>
      <c r="B43" s="91">
        <v>0</v>
      </c>
      <c r="C43" s="91">
        <v>0</v>
      </c>
      <c r="D43" s="91">
        <v>0</v>
      </c>
      <c r="E43" s="91">
        <v>0</v>
      </c>
      <c r="F43" s="91">
        <v>0</v>
      </c>
      <c r="G43" s="91">
        <v>0</v>
      </c>
      <c r="H43" s="91">
        <v>0</v>
      </c>
      <c r="I43" s="82">
        <f t="shared" si="1"/>
        <v>0</v>
      </c>
    </row>
    <row r="44" spans="1:9" x14ac:dyDescent="0.2">
      <c r="A44" s="67" t="s">
        <v>123</v>
      </c>
      <c r="B44" s="91">
        <v>0</v>
      </c>
      <c r="C44" s="91">
        <v>0</v>
      </c>
      <c r="D44" s="91">
        <v>0</v>
      </c>
      <c r="E44" s="91">
        <v>0</v>
      </c>
      <c r="F44" s="91">
        <v>0</v>
      </c>
      <c r="G44" s="91">
        <v>0</v>
      </c>
      <c r="H44" s="91">
        <v>0</v>
      </c>
      <c r="I44" s="82">
        <f t="shared" si="1"/>
        <v>0</v>
      </c>
    </row>
    <row r="45" spans="1:9" x14ac:dyDescent="0.2">
      <c r="A45" s="67" t="s">
        <v>125</v>
      </c>
      <c r="B45" s="91">
        <v>0</v>
      </c>
      <c r="C45" s="91">
        <v>0</v>
      </c>
      <c r="D45" s="91">
        <v>0</v>
      </c>
      <c r="E45" s="91">
        <v>0</v>
      </c>
      <c r="F45" s="91">
        <v>0</v>
      </c>
      <c r="G45" s="91">
        <v>0</v>
      </c>
      <c r="H45" s="91">
        <v>0</v>
      </c>
      <c r="I45" s="82">
        <f t="shared" si="1"/>
        <v>0</v>
      </c>
    </row>
    <row r="46" spans="1:9" x14ac:dyDescent="0.2">
      <c r="A46" s="67" t="s">
        <v>128</v>
      </c>
      <c r="B46" s="91">
        <v>0</v>
      </c>
      <c r="C46" s="91">
        <v>0</v>
      </c>
      <c r="D46" s="91">
        <v>0</v>
      </c>
      <c r="E46" s="91">
        <v>0</v>
      </c>
      <c r="F46" s="91">
        <v>0</v>
      </c>
      <c r="G46" s="91">
        <v>0</v>
      </c>
      <c r="H46" s="91">
        <v>0</v>
      </c>
      <c r="I46" s="82">
        <f t="shared" si="1"/>
        <v>0</v>
      </c>
    </row>
    <row r="47" spans="1:9" x14ac:dyDescent="0.2">
      <c r="A47" s="67" t="s">
        <v>129</v>
      </c>
      <c r="B47" s="91">
        <v>0</v>
      </c>
      <c r="C47" s="91">
        <v>0</v>
      </c>
      <c r="D47" s="91">
        <v>0</v>
      </c>
      <c r="E47" s="91">
        <v>0</v>
      </c>
      <c r="F47" s="91">
        <v>0</v>
      </c>
      <c r="G47" s="91">
        <v>0</v>
      </c>
      <c r="H47" s="91">
        <v>0</v>
      </c>
      <c r="I47" s="82">
        <f t="shared" si="1"/>
        <v>0</v>
      </c>
    </row>
    <row r="48" spans="1:9" x14ac:dyDescent="0.2">
      <c r="A48" s="67" t="s">
        <v>130</v>
      </c>
      <c r="B48" s="91">
        <v>0</v>
      </c>
      <c r="C48" s="91">
        <v>0</v>
      </c>
      <c r="D48" s="91">
        <v>0</v>
      </c>
      <c r="E48" s="91">
        <v>0</v>
      </c>
      <c r="F48" s="91">
        <v>0</v>
      </c>
      <c r="G48" s="91">
        <v>0</v>
      </c>
      <c r="H48" s="91">
        <v>0</v>
      </c>
      <c r="I48" s="82">
        <f t="shared" si="1"/>
        <v>0</v>
      </c>
    </row>
    <row r="49" spans="1:11" x14ac:dyDescent="0.2">
      <c r="A49" s="67" t="s">
        <v>132</v>
      </c>
      <c r="B49" s="91">
        <v>0</v>
      </c>
      <c r="C49" s="91">
        <v>0</v>
      </c>
      <c r="D49" s="91">
        <v>0</v>
      </c>
      <c r="E49" s="91">
        <v>0</v>
      </c>
      <c r="F49" s="91">
        <v>0</v>
      </c>
      <c r="G49" s="91">
        <v>0</v>
      </c>
      <c r="H49" s="91">
        <v>0</v>
      </c>
      <c r="I49" s="82">
        <f t="shared" si="1"/>
        <v>0</v>
      </c>
    </row>
    <row r="50" spans="1:11" x14ac:dyDescent="0.2">
      <c r="A50" s="67" t="s">
        <v>133</v>
      </c>
      <c r="B50" s="91">
        <v>0</v>
      </c>
      <c r="C50" s="91">
        <v>0</v>
      </c>
      <c r="D50" s="91">
        <v>0</v>
      </c>
      <c r="E50" s="91">
        <v>0</v>
      </c>
      <c r="F50" s="91">
        <v>0</v>
      </c>
      <c r="G50" s="91">
        <v>0</v>
      </c>
      <c r="H50" s="91">
        <v>0</v>
      </c>
      <c r="I50" s="82">
        <f t="shared" si="1"/>
        <v>0</v>
      </c>
    </row>
    <row r="51" spans="1:11" x14ac:dyDescent="0.2">
      <c r="A51" s="67" t="s">
        <v>136</v>
      </c>
      <c r="B51" s="91">
        <v>0</v>
      </c>
      <c r="C51" s="91">
        <v>0</v>
      </c>
      <c r="D51" s="91">
        <v>0</v>
      </c>
      <c r="E51" s="91">
        <v>0</v>
      </c>
      <c r="F51" s="91">
        <v>0</v>
      </c>
      <c r="G51" s="91">
        <v>0</v>
      </c>
      <c r="H51" s="91">
        <v>0</v>
      </c>
      <c r="I51" s="82">
        <f t="shared" si="1"/>
        <v>0</v>
      </c>
    </row>
    <row r="52" spans="1:11" x14ac:dyDescent="0.2">
      <c r="A52" s="67" t="s">
        <v>137</v>
      </c>
      <c r="B52" s="91">
        <v>0</v>
      </c>
      <c r="C52" s="91">
        <v>0</v>
      </c>
      <c r="D52" s="91">
        <v>0</v>
      </c>
      <c r="E52" s="91">
        <v>0</v>
      </c>
      <c r="F52" s="91">
        <v>0</v>
      </c>
      <c r="G52" s="91">
        <v>0</v>
      </c>
      <c r="H52" s="91">
        <v>0</v>
      </c>
      <c r="I52" s="82">
        <f t="shared" si="1"/>
        <v>0</v>
      </c>
    </row>
    <row r="53" spans="1:11" x14ac:dyDescent="0.2">
      <c r="A53" s="67" t="s">
        <v>138</v>
      </c>
      <c r="B53" s="91">
        <v>0</v>
      </c>
      <c r="C53" s="91">
        <v>0</v>
      </c>
      <c r="D53" s="91">
        <v>0</v>
      </c>
      <c r="E53" s="91">
        <v>0</v>
      </c>
      <c r="F53" s="91">
        <v>0</v>
      </c>
      <c r="G53" s="91">
        <v>0</v>
      </c>
      <c r="H53" s="91">
        <v>0</v>
      </c>
      <c r="I53" s="82">
        <f t="shared" si="1"/>
        <v>0</v>
      </c>
    </row>
    <row r="54" spans="1:11" x14ac:dyDescent="0.2">
      <c r="A54" s="67" t="s">
        <v>140</v>
      </c>
      <c r="B54" s="91">
        <v>0</v>
      </c>
      <c r="C54" s="91">
        <v>0</v>
      </c>
      <c r="D54" s="91">
        <v>0</v>
      </c>
      <c r="E54" s="91">
        <v>0</v>
      </c>
      <c r="F54" s="91">
        <v>0</v>
      </c>
      <c r="G54" s="91">
        <v>0</v>
      </c>
      <c r="H54" s="91">
        <v>0</v>
      </c>
      <c r="I54" s="82">
        <f t="shared" si="1"/>
        <v>0</v>
      </c>
    </row>
    <row r="55" spans="1:11" ht="15" thickBot="1" x14ac:dyDescent="0.25">
      <c r="A55" s="67" t="s">
        <v>141</v>
      </c>
      <c r="B55" s="91">
        <v>0</v>
      </c>
      <c r="C55" s="91">
        <v>0</v>
      </c>
      <c r="D55" s="91">
        <v>0</v>
      </c>
      <c r="E55" s="91">
        <v>0</v>
      </c>
      <c r="F55" s="91">
        <v>0</v>
      </c>
      <c r="G55" s="91">
        <v>0</v>
      </c>
      <c r="H55" s="97" t="s">
        <v>149</v>
      </c>
      <c r="I55" s="83">
        <f t="shared" si="1"/>
        <v>0</v>
      </c>
    </row>
    <row r="56" spans="1:11" ht="15" thickBot="1" x14ac:dyDescent="0.25">
      <c r="H56" s="3"/>
      <c r="I56" s="84">
        <f>I30-SUM(I32:I55)</f>
        <v>0</v>
      </c>
      <c r="J56" s="98">
        <f>400-I56-I30</f>
        <v>400</v>
      </c>
      <c r="K56" s="99"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8B5A2-7800-4A7B-92AD-CA3FE250BDC6}">
  <dimension ref="A1:I7"/>
  <sheetViews>
    <sheetView workbookViewId="0"/>
  </sheetViews>
  <sheetFormatPr defaultRowHeight="14.25" x14ac:dyDescent="0.2"/>
  <sheetData>
    <row r="1" spans="1:9" ht="15" x14ac:dyDescent="0.25">
      <c r="A1" s="116" t="s">
        <v>155</v>
      </c>
    </row>
    <row r="2" spans="1:9" ht="15" thickBot="1" x14ac:dyDescent="0.25"/>
    <row r="3" spans="1:9" x14ac:dyDescent="0.2">
      <c r="B3" s="124"/>
      <c r="C3" s="13" t="s">
        <v>60</v>
      </c>
      <c r="D3" s="14" t="s">
        <v>61</v>
      </c>
      <c r="E3" s="14" t="s">
        <v>62</v>
      </c>
      <c r="F3" s="14" t="s">
        <v>63</v>
      </c>
      <c r="G3" s="14" t="s">
        <v>64</v>
      </c>
      <c r="H3" s="15" t="s">
        <v>65</v>
      </c>
      <c r="I3" s="125"/>
    </row>
    <row r="4" spans="1:9" x14ac:dyDescent="0.2">
      <c r="C4" s="19" t="s">
        <v>67</v>
      </c>
      <c r="D4" s="126">
        <v>0.33333333333333331</v>
      </c>
      <c r="E4" s="126">
        <v>0.33333333333333331</v>
      </c>
      <c r="F4" s="126">
        <v>0.33333333333333331</v>
      </c>
      <c r="G4" s="126">
        <v>0.33333333333333331</v>
      </c>
      <c r="H4" s="21">
        <v>0.33333333333333331</v>
      </c>
      <c r="I4" s="125"/>
    </row>
    <row r="5" spans="1:9" x14ac:dyDescent="0.2">
      <c r="C5" s="19" t="s">
        <v>69</v>
      </c>
      <c r="D5" s="126">
        <v>0.66666666666666663</v>
      </c>
      <c r="E5" s="126">
        <v>0.60416666666666663</v>
      </c>
      <c r="F5" s="126">
        <v>0.66666666666666663</v>
      </c>
      <c r="G5" s="126">
        <v>0.64583333333333337</v>
      </c>
      <c r="H5" s="21">
        <v>0.60416666666666663</v>
      </c>
      <c r="I5" s="125"/>
    </row>
    <row r="6" spans="1:9" x14ac:dyDescent="0.2">
      <c r="C6" s="19" t="s">
        <v>153</v>
      </c>
      <c r="D6" s="126">
        <v>2.0833333333333332E-2</v>
      </c>
      <c r="E6" s="126">
        <v>2.0833333333333332E-2</v>
      </c>
      <c r="F6" s="126">
        <v>2.0833333333333332E-2</v>
      </c>
      <c r="G6" s="126">
        <v>2.0833333333333332E-2</v>
      </c>
      <c r="H6" s="21">
        <v>2.0833333333333332E-2</v>
      </c>
      <c r="I6" s="125" t="s">
        <v>154</v>
      </c>
    </row>
    <row r="7" spans="1:9" ht="15" thickBot="1" x14ac:dyDescent="0.25">
      <c r="C7" s="32" t="s">
        <v>73</v>
      </c>
      <c r="D7" s="33">
        <f>D5-D4-D6</f>
        <v>0.3125</v>
      </c>
      <c r="E7" s="33">
        <f>E5-E4-E6</f>
        <v>0.24999999999999997</v>
      </c>
      <c r="F7" s="33">
        <f>F5-F4-F6</f>
        <v>0.3125</v>
      </c>
      <c r="G7" s="33">
        <f>G5-G4-G6</f>
        <v>0.29166666666666674</v>
      </c>
      <c r="H7" s="34">
        <f>H5-H4-H6</f>
        <v>0.24999999999999997</v>
      </c>
      <c r="I7" s="125">
        <f t="shared" ref="I7" si="0">(D7+E7+F7+G7+H7)</f>
        <v>1.4166666666666667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 om verktyget</vt:lpstr>
      <vt:lpstr>Reglerad arbetstid</vt:lpstr>
      <vt:lpstr>Förtroendetid</vt:lpstr>
      <vt:lpstr>Kolla ramtiden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Hargin kontor</dc:creator>
  <cp:keywords/>
  <dc:description/>
  <cp:lastModifiedBy>Cecilia Ogenmark (Uk)</cp:lastModifiedBy>
  <cp:revision/>
  <dcterms:created xsi:type="dcterms:W3CDTF">2010-04-28T14:15:20Z</dcterms:created>
  <dcterms:modified xsi:type="dcterms:W3CDTF">2025-08-20T12:03:12Z</dcterms:modified>
  <cp:category/>
  <cp:contentStatus/>
</cp:coreProperties>
</file>